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4000" windowHeight="9435" tabRatio="878"/>
  </bookViews>
  <sheets>
    <sheet name="1-Buget" sheetId="26" r:id="rId1"/>
    <sheet name="1-Buget A- ETAPA 1" sheetId="33" r:id="rId2"/>
    <sheet name="1-Buget B ETAPA 2" sheetId="34" r:id="rId3"/>
    <sheet name="2- Proiectii-fin -Inv" sheetId="25" r:id="rId4"/>
    <sheet name="3- Imobilizări" sheetId="28" r:id="rId5"/>
    <sheet name="4- Situații financiare A" sheetId="30" r:id="rId6"/>
    <sheet name="4- Situațiile financiare B-UAT" sheetId="31" r:id="rId7"/>
    <sheet name="4- Situațiile financiare C- ONG" sheetId="32" r:id="rId8"/>
  </sheets>
  <definedNames>
    <definedName name="_xlnm.Print_Area" localSheetId="0">'1-Buget'!$A$1:$K$125</definedName>
    <definedName name="_xlnm.Print_Area" localSheetId="1">'1-Buget A- ETAPA 1'!$A$1:$K$56</definedName>
    <definedName name="_xlnm.Print_Area" localSheetId="2">'1-Buget B ETAPA 2'!$A$1:$K$82</definedName>
  </definedNames>
  <calcPr calcId="152511"/>
</workbook>
</file>

<file path=xl/calcChain.xml><?xml version="1.0" encoding="utf-8"?>
<calcChain xmlns="http://schemas.openxmlformats.org/spreadsheetml/2006/main">
  <c r="C92" i="25" l="1"/>
  <c r="D92" i="25"/>
  <c r="K92" i="25"/>
  <c r="L92" i="25"/>
  <c r="C93" i="25"/>
  <c r="D93" i="25"/>
  <c r="E93" i="25"/>
  <c r="E92" i="25" s="1"/>
  <c r="F93" i="25"/>
  <c r="F92" i="25" s="1"/>
  <c r="G93" i="25"/>
  <c r="G92" i="25" s="1"/>
  <c r="H93" i="25"/>
  <c r="H92" i="25" s="1"/>
  <c r="I93" i="25"/>
  <c r="I92" i="25" s="1"/>
  <c r="J93" i="25"/>
  <c r="J92" i="25" s="1"/>
  <c r="K93" i="25"/>
  <c r="L93" i="25"/>
  <c r="C40" i="25" l="1"/>
  <c r="C41" i="25" s="1"/>
  <c r="D40" i="25"/>
  <c r="D41" i="25" s="1"/>
  <c r="E40" i="25"/>
  <c r="E41" i="25" s="1"/>
  <c r="F40" i="25"/>
  <c r="F41" i="25" s="1"/>
  <c r="G40" i="25"/>
  <c r="G41" i="25" s="1"/>
  <c r="H40" i="25"/>
  <c r="H41" i="25" s="1"/>
  <c r="I40" i="25"/>
  <c r="I41" i="25" s="1"/>
  <c r="J40" i="25"/>
  <c r="J41" i="25" s="1"/>
  <c r="K40" i="25"/>
  <c r="K41" i="25" s="1"/>
  <c r="L40" i="25"/>
  <c r="L41" i="25" s="1"/>
  <c r="D29" i="25"/>
  <c r="E29" i="25"/>
  <c r="F29" i="25"/>
  <c r="G29" i="25"/>
  <c r="H29" i="25"/>
  <c r="I29" i="25"/>
  <c r="J29" i="25"/>
  <c r="K29" i="25"/>
  <c r="L29" i="25"/>
  <c r="C29" i="25"/>
  <c r="D24" i="25"/>
  <c r="E24" i="25"/>
  <c r="F24" i="25"/>
  <c r="G24" i="25"/>
  <c r="H24" i="25"/>
  <c r="I24" i="25"/>
  <c r="J24" i="25"/>
  <c r="K24" i="25"/>
  <c r="L24" i="25"/>
  <c r="C24" i="25"/>
  <c r="D20" i="25"/>
  <c r="E20" i="25"/>
  <c r="F20" i="25"/>
  <c r="G20" i="25"/>
  <c r="H20" i="25"/>
  <c r="I20" i="25"/>
  <c r="J20" i="25"/>
  <c r="K20" i="25"/>
  <c r="L20" i="25"/>
  <c r="C20" i="25"/>
  <c r="G25" i="33" l="1"/>
  <c r="F25" i="33"/>
  <c r="D25" i="33"/>
  <c r="C25" i="33"/>
  <c r="C124" i="26" l="1"/>
  <c r="C123" i="26"/>
  <c r="C120" i="26"/>
  <c r="C118" i="26"/>
  <c r="C116" i="26"/>
  <c r="C111" i="26" l="1"/>
  <c r="G97" i="26"/>
  <c r="F97" i="26"/>
  <c r="G96" i="26"/>
  <c r="F96" i="26"/>
  <c r="G95" i="26"/>
  <c r="F95" i="26"/>
  <c r="G94" i="26"/>
  <c r="F94" i="26"/>
  <c r="G93" i="26"/>
  <c r="F93" i="26"/>
  <c r="G92" i="26"/>
  <c r="F92" i="26"/>
  <c r="C93" i="26"/>
  <c r="D93" i="26"/>
  <c r="C94" i="26"/>
  <c r="D94" i="26"/>
  <c r="C95" i="26"/>
  <c r="D95" i="26"/>
  <c r="C96" i="26"/>
  <c r="D96" i="26"/>
  <c r="C97" i="26"/>
  <c r="D97" i="26"/>
  <c r="D92" i="26"/>
  <c r="C92" i="26"/>
  <c r="G89" i="26"/>
  <c r="F89" i="26"/>
  <c r="D89" i="26"/>
  <c r="C89" i="26"/>
  <c r="G86" i="26"/>
  <c r="F86" i="26"/>
  <c r="D86" i="26"/>
  <c r="C86" i="26"/>
  <c r="G83" i="26"/>
  <c r="F83" i="26"/>
  <c r="D83" i="26"/>
  <c r="C83" i="26"/>
  <c r="G80" i="26"/>
  <c r="F80" i="26"/>
  <c r="G79" i="26"/>
  <c r="F79" i="26"/>
  <c r="G78" i="26"/>
  <c r="F78" i="26"/>
  <c r="G77" i="26"/>
  <c r="F77" i="26"/>
  <c r="G76" i="26"/>
  <c r="F76" i="26"/>
  <c r="D76" i="26"/>
  <c r="D77" i="26"/>
  <c r="D78" i="26"/>
  <c r="D79" i="26"/>
  <c r="D80" i="26"/>
  <c r="C77" i="26"/>
  <c r="C78" i="26"/>
  <c r="C79" i="26"/>
  <c r="C80" i="26"/>
  <c r="C76" i="26"/>
  <c r="G73" i="26"/>
  <c r="F73" i="26"/>
  <c r="D73" i="26"/>
  <c r="C73" i="26"/>
  <c r="G70" i="26"/>
  <c r="F70" i="26"/>
  <c r="D70" i="26"/>
  <c r="C70" i="26"/>
  <c r="G66" i="26"/>
  <c r="F66" i="26"/>
  <c r="D66" i="26"/>
  <c r="C66" i="26"/>
  <c r="G63" i="26"/>
  <c r="F63" i="26"/>
  <c r="G62" i="26"/>
  <c r="F62" i="26"/>
  <c r="D62" i="26"/>
  <c r="D63" i="26"/>
  <c r="C63" i="26"/>
  <c r="C62" i="26"/>
  <c r="G58" i="26"/>
  <c r="F58" i="26"/>
  <c r="G57" i="26"/>
  <c r="F57" i="26"/>
  <c r="G56" i="26"/>
  <c r="F56" i="26"/>
  <c r="D56" i="26"/>
  <c r="D57" i="26"/>
  <c r="D58" i="26"/>
  <c r="C57" i="26"/>
  <c r="C58" i="26"/>
  <c r="C56" i="26"/>
  <c r="G54" i="26"/>
  <c r="F54" i="26"/>
  <c r="D54" i="26"/>
  <c r="C54" i="26"/>
  <c r="G51" i="26"/>
  <c r="F51" i="26"/>
  <c r="D51" i="26"/>
  <c r="C51" i="26"/>
  <c r="G48" i="26"/>
  <c r="F48" i="26"/>
  <c r="G47" i="26"/>
  <c r="F47" i="26"/>
  <c r="G46" i="26"/>
  <c r="F46" i="26"/>
  <c r="D46" i="26"/>
  <c r="D47" i="26"/>
  <c r="D48" i="26"/>
  <c r="C47" i="26"/>
  <c r="C48" i="26"/>
  <c r="C46" i="26"/>
  <c r="G42" i="26"/>
  <c r="F42" i="26"/>
  <c r="D42" i="26"/>
  <c r="C42" i="26"/>
  <c r="G39" i="26"/>
  <c r="F39" i="26"/>
  <c r="D39" i="26"/>
  <c r="C39" i="26"/>
  <c r="G36" i="26"/>
  <c r="F36" i="26"/>
  <c r="G35" i="26"/>
  <c r="F35" i="26"/>
  <c r="G34" i="26"/>
  <c r="F34" i="26"/>
  <c r="G33" i="26"/>
  <c r="F33" i="26"/>
  <c r="G32" i="26"/>
  <c r="F32" i="26"/>
  <c r="G31" i="26"/>
  <c r="F31" i="26"/>
  <c r="D36" i="26"/>
  <c r="C36" i="26"/>
  <c r="D35" i="26"/>
  <c r="C35" i="26"/>
  <c r="D34" i="26"/>
  <c r="C34" i="26"/>
  <c r="D33" i="26"/>
  <c r="C33" i="26"/>
  <c r="D32" i="26"/>
  <c r="C32" i="26"/>
  <c r="D31" i="26"/>
  <c r="C31" i="26"/>
  <c r="G28" i="26"/>
  <c r="F28" i="26"/>
  <c r="G27" i="26"/>
  <c r="F27" i="26"/>
  <c r="D28" i="26"/>
  <c r="C28" i="26"/>
  <c r="D27" i="26"/>
  <c r="C27" i="26"/>
  <c r="G24" i="26"/>
  <c r="F24" i="26"/>
  <c r="G23" i="26"/>
  <c r="G25" i="26" s="1"/>
  <c r="F23" i="26"/>
  <c r="D24" i="26"/>
  <c r="C24" i="26"/>
  <c r="D23" i="26"/>
  <c r="D25" i="26" s="1"/>
  <c r="C23" i="26"/>
  <c r="C25" i="26" s="1"/>
  <c r="G20" i="26"/>
  <c r="F20" i="26"/>
  <c r="G19" i="26"/>
  <c r="F19" i="26"/>
  <c r="D19" i="26"/>
  <c r="D20" i="26"/>
  <c r="C20" i="26"/>
  <c r="C19" i="26"/>
  <c r="G16" i="26"/>
  <c r="F16" i="26"/>
  <c r="G15" i="26"/>
  <c r="F15" i="26"/>
  <c r="G14" i="26"/>
  <c r="F14" i="26"/>
  <c r="G13" i="26"/>
  <c r="F13" i="26"/>
  <c r="G12" i="26"/>
  <c r="F12" i="26"/>
  <c r="G11" i="26"/>
  <c r="F11" i="26"/>
  <c r="C12" i="26"/>
  <c r="D12" i="26"/>
  <c r="C13" i="26"/>
  <c r="D13" i="26"/>
  <c r="C14" i="26"/>
  <c r="D14" i="26"/>
  <c r="C15" i="26"/>
  <c r="D15" i="26"/>
  <c r="C16" i="26"/>
  <c r="D16" i="26"/>
  <c r="D11" i="26"/>
  <c r="C11" i="26"/>
  <c r="G8" i="26"/>
  <c r="F8" i="26"/>
  <c r="G7" i="26"/>
  <c r="F7" i="26"/>
  <c r="D7" i="26"/>
  <c r="D8" i="26"/>
  <c r="C8" i="26"/>
  <c r="C7" i="26"/>
  <c r="C82" i="34"/>
  <c r="C71" i="34"/>
  <c r="D18" i="32"/>
  <c r="D154" i="25"/>
  <c r="E154" i="25"/>
  <c r="F154" i="25"/>
  <c r="G154" i="25"/>
  <c r="H154" i="25"/>
  <c r="I154" i="25"/>
  <c r="J154" i="25"/>
  <c r="K154" i="25"/>
  <c r="L154" i="25"/>
  <c r="C154" i="25"/>
  <c r="L100" i="25"/>
  <c r="K100" i="25"/>
  <c r="J100" i="25"/>
  <c r="I100" i="25"/>
  <c r="H100" i="25"/>
  <c r="G100" i="25"/>
  <c r="F100" i="25"/>
  <c r="E100" i="25"/>
  <c r="D100" i="25"/>
  <c r="C100" i="25"/>
  <c r="L97" i="25"/>
  <c r="K97" i="25"/>
  <c r="J97" i="25"/>
  <c r="I97" i="25"/>
  <c r="H97" i="25"/>
  <c r="G97" i="25"/>
  <c r="F97" i="25"/>
  <c r="E97" i="25"/>
  <c r="D97" i="25"/>
  <c r="C97" i="25"/>
  <c r="L94" i="25"/>
  <c r="K94" i="25"/>
  <c r="J94" i="25"/>
  <c r="I94" i="25"/>
  <c r="H94" i="25"/>
  <c r="G94" i="25"/>
  <c r="F94" i="25"/>
  <c r="E94" i="25"/>
  <c r="D94" i="25"/>
  <c r="C94" i="25"/>
  <c r="F25" i="26" l="1"/>
  <c r="C64" i="26"/>
  <c r="C55" i="26"/>
  <c r="C59" i="26" s="1"/>
  <c r="G59" i="34"/>
  <c r="F59" i="34"/>
  <c r="D59" i="34"/>
  <c r="C59" i="34"/>
  <c r="H58" i="34"/>
  <c r="E58" i="34"/>
  <c r="H57" i="34"/>
  <c r="E57" i="34"/>
  <c r="H56" i="34"/>
  <c r="E56" i="34"/>
  <c r="H55" i="34"/>
  <c r="E55" i="34"/>
  <c r="H54" i="34"/>
  <c r="E54" i="34"/>
  <c r="H53" i="34"/>
  <c r="E53" i="34"/>
  <c r="G51" i="34"/>
  <c r="F51" i="34"/>
  <c r="D51" i="34"/>
  <c r="C51" i="34"/>
  <c r="H50" i="34"/>
  <c r="H51" i="34" s="1"/>
  <c r="E50" i="34"/>
  <c r="E51" i="34" s="1"/>
  <c r="G48" i="34"/>
  <c r="F48" i="34"/>
  <c r="D48" i="34"/>
  <c r="C48" i="34"/>
  <c r="H47" i="34"/>
  <c r="H48" i="34" s="1"/>
  <c r="E47" i="34"/>
  <c r="E48" i="34" s="1"/>
  <c r="G45" i="34"/>
  <c r="F45" i="34"/>
  <c r="D45" i="34"/>
  <c r="C45" i="34"/>
  <c r="H44" i="34"/>
  <c r="H45" i="34" s="1"/>
  <c r="E44" i="34"/>
  <c r="E45" i="34" s="1"/>
  <c r="G42" i="34"/>
  <c r="F42" i="34"/>
  <c r="D42" i="34"/>
  <c r="C42" i="34"/>
  <c r="H41" i="34"/>
  <c r="E41" i="34"/>
  <c r="H40" i="34"/>
  <c r="E40" i="34"/>
  <c r="H39" i="34"/>
  <c r="E39" i="34"/>
  <c r="H38" i="34"/>
  <c r="E38" i="34"/>
  <c r="H37" i="34"/>
  <c r="E37" i="34"/>
  <c r="G35" i="34"/>
  <c r="F35" i="34"/>
  <c r="D35" i="34"/>
  <c r="C35" i="34"/>
  <c r="H34" i="34"/>
  <c r="H35" i="34" s="1"/>
  <c r="E34" i="34"/>
  <c r="E35" i="34" s="1"/>
  <c r="G32" i="34"/>
  <c r="F32" i="34"/>
  <c r="D32" i="34"/>
  <c r="C32" i="34"/>
  <c r="H31" i="34"/>
  <c r="H32" i="34" s="1"/>
  <c r="E31" i="34"/>
  <c r="E32" i="34" s="1"/>
  <c r="G28" i="34"/>
  <c r="F28" i="34"/>
  <c r="D28" i="34"/>
  <c r="C28" i="34"/>
  <c r="H27" i="34"/>
  <c r="H28" i="34" s="1"/>
  <c r="E27" i="34"/>
  <c r="G25" i="34"/>
  <c r="F25" i="34"/>
  <c r="D25" i="34"/>
  <c r="C25" i="34"/>
  <c r="H24" i="34"/>
  <c r="E24" i="34"/>
  <c r="H23" i="34"/>
  <c r="E23" i="34"/>
  <c r="G22" i="34"/>
  <c r="F22" i="34"/>
  <c r="D22" i="34"/>
  <c r="C22" i="34"/>
  <c r="H19" i="34"/>
  <c r="E19" i="34"/>
  <c r="H18" i="34"/>
  <c r="E18" i="34"/>
  <c r="H17" i="34"/>
  <c r="E17" i="34"/>
  <c r="G16" i="34"/>
  <c r="G20" i="34" s="1"/>
  <c r="F16" i="34"/>
  <c r="F20" i="34" s="1"/>
  <c r="D16" i="34"/>
  <c r="D20" i="34" s="1"/>
  <c r="C16" i="34"/>
  <c r="C20" i="34" s="1"/>
  <c r="H15" i="34"/>
  <c r="E15" i="34"/>
  <c r="G13" i="34"/>
  <c r="F13" i="34"/>
  <c r="D13" i="34"/>
  <c r="C13" i="34"/>
  <c r="H12" i="34"/>
  <c r="H13" i="34" s="1"/>
  <c r="E12" i="34"/>
  <c r="E13" i="34" s="1"/>
  <c r="G10" i="34"/>
  <c r="F10" i="34"/>
  <c r="D10" i="34"/>
  <c r="C10" i="34"/>
  <c r="H9" i="34"/>
  <c r="E9" i="34"/>
  <c r="H8" i="34"/>
  <c r="E8" i="34"/>
  <c r="H7" i="34"/>
  <c r="E7" i="34"/>
  <c r="G43" i="33"/>
  <c r="G43" i="26" s="1"/>
  <c r="F43" i="33"/>
  <c r="F43" i="26" s="1"/>
  <c r="D43" i="33"/>
  <c r="D43" i="26" s="1"/>
  <c r="C43" i="33"/>
  <c r="C43" i="26" s="1"/>
  <c r="H42" i="33"/>
  <c r="E42" i="33"/>
  <c r="E43" i="33" s="1"/>
  <c r="G40" i="33"/>
  <c r="G40" i="26" s="1"/>
  <c r="F40" i="33"/>
  <c r="F40" i="26" s="1"/>
  <c r="D40" i="33"/>
  <c r="D40" i="26" s="1"/>
  <c r="C40" i="33"/>
  <c r="C40" i="26" s="1"/>
  <c r="H39" i="33"/>
  <c r="H40" i="33" s="1"/>
  <c r="E39" i="33"/>
  <c r="E40" i="33" s="1"/>
  <c r="G37" i="33"/>
  <c r="F37" i="33"/>
  <c r="D37" i="33"/>
  <c r="C37" i="33"/>
  <c r="H36" i="33"/>
  <c r="E36" i="33"/>
  <c r="H35" i="33"/>
  <c r="E35" i="33"/>
  <c r="H34" i="33"/>
  <c r="E34" i="33"/>
  <c r="H33" i="33"/>
  <c r="E33" i="33"/>
  <c r="H32" i="33"/>
  <c r="E32" i="33"/>
  <c r="H31" i="33"/>
  <c r="E31" i="33"/>
  <c r="G29" i="33"/>
  <c r="F29" i="33"/>
  <c r="D29" i="33"/>
  <c r="C29" i="33"/>
  <c r="H28" i="33"/>
  <c r="E28" i="33"/>
  <c r="H27" i="33"/>
  <c r="E27" i="33"/>
  <c r="H24" i="33"/>
  <c r="E24" i="33"/>
  <c r="H23" i="33"/>
  <c r="H25" i="33" s="1"/>
  <c r="E23" i="33"/>
  <c r="G21" i="33"/>
  <c r="F21" i="33"/>
  <c r="D21" i="33"/>
  <c r="C21" i="33"/>
  <c r="H20" i="33"/>
  <c r="E20" i="33"/>
  <c r="H19" i="33"/>
  <c r="E19" i="33"/>
  <c r="G17" i="33"/>
  <c r="F17" i="33"/>
  <c r="D17" i="33"/>
  <c r="C17" i="33"/>
  <c r="H16" i="33"/>
  <c r="E16" i="33"/>
  <c r="H15" i="33"/>
  <c r="E15" i="33"/>
  <c r="H14" i="33"/>
  <c r="E14" i="33"/>
  <c r="H13" i="33"/>
  <c r="E13" i="33"/>
  <c r="H12" i="33"/>
  <c r="E12" i="33"/>
  <c r="H11" i="33"/>
  <c r="E11" i="33"/>
  <c r="G9" i="33"/>
  <c r="F9" i="33"/>
  <c r="D9" i="33"/>
  <c r="C9" i="33"/>
  <c r="H8" i="33"/>
  <c r="E8" i="33"/>
  <c r="H7" i="33"/>
  <c r="E7" i="33"/>
  <c r="E25" i="33" l="1"/>
  <c r="D45" i="33"/>
  <c r="I57" i="34"/>
  <c r="I37" i="34"/>
  <c r="I41" i="34"/>
  <c r="C62" i="34"/>
  <c r="E29" i="33"/>
  <c r="C45" i="33"/>
  <c r="E21" i="33"/>
  <c r="G45" i="33"/>
  <c r="F45" i="33"/>
  <c r="I13" i="33"/>
  <c r="E9" i="33"/>
  <c r="I15" i="34"/>
  <c r="I27" i="34"/>
  <c r="I28" i="34" s="1"/>
  <c r="I7" i="34"/>
  <c r="E28" i="34"/>
  <c r="I54" i="34"/>
  <c r="G61" i="34"/>
  <c r="I39" i="34"/>
  <c r="C61" i="34"/>
  <c r="H16" i="34"/>
  <c r="H20" i="34" s="1"/>
  <c r="E59" i="34"/>
  <c r="I17" i="34"/>
  <c r="E10" i="34"/>
  <c r="H10" i="34"/>
  <c r="I18" i="34"/>
  <c r="I19" i="34"/>
  <c r="I24" i="34"/>
  <c r="I55" i="34"/>
  <c r="I50" i="34"/>
  <c r="I51" i="34" s="1"/>
  <c r="D61" i="34"/>
  <c r="I9" i="34"/>
  <c r="I12" i="34"/>
  <c r="I13" i="34" s="1"/>
  <c r="E25" i="34"/>
  <c r="H59" i="34"/>
  <c r="H22" i="34"/>
  <c r="I58" i="34"/>
  <c r="H42" i="34"/>
  <c r="I40" i="34"/>
  <c r="F61" i="34"/>
  <c r="I47" i="34"/>
  <c r="I48" i="34" s="1"/>
  <c r="I56" i="34"/>
  <c r="I14" i="33"/>
  <c r="I34" i="33"/>
  <c r="I8" i="33"/>
  <c r="I12" i="33"/>
  <c r="I28" i="33"/>
  <c r="I23" i="33"/>
  <c r="H9" i="33"/>
  <c r="H21" i="33"/>
  <c r="H29" i="33"/>
  <c r="I16" i="33"/>
  <c r="I20" i="33"/>
  <c r="I24" i="33"/>
  <c r="I36" i="33"/>
  <c r="I42" i="33"/>
  <c r="I43" i="33" s="1"/>
  <c r="E17" i="33"/>
  <c r="I15" i="33"/>
  <c r="E37" i="33"/>
  <c r="I35" i="33"/>
  <c r="I32" i="33"/>
  <c r="H37" i="33"/>
  <c r="D62" i="34"/>
  <c r="F62" i="34"/>
  <c r="G62" i="34"/>
  <c r="I31" i="34"/>
  <c r="I32" i="34" s="1"/>
  <c r="I53" i="34"/>
  <c r="I8" i="34"/>
  <c r="I23" i="34"/>
  <c r="E22" i="34"/>
  <c r="H25" i="34"/>
  <c r="I34" i="34"/>
  <c r="I35" i="34" s="1"/>
  <c r="I44" i="34"/>
  <c r="I45" i="34" s="1"/>
  <c r="E16" i="34"/>
  <c r="E20" i="34" s="1"/>
  <c r="E42" i="34"/>
  <c r="I38" i="34"/>
  <c r="I33" i="33"/>
  <c r="I19" i="33"/>
  <c r="I39" i="33"/>
  <c r="I40" i="33" s="1"/>
  <c r="H43" i="33"/>
  <c r="H17" i="33"/>
  <c r="I11" i="33"/>
  <c r="I31" i="33"/>
  <c r="I7" i="33"/>
  <c r="I27" i="33"/>
  <c r="D98" i="26"/>
  <c r="F98" i="26"/>
  <c r="G98" i="26"/>
  <c r="C98" i="26"/>
  <c r="C74" i="26"/>
  <c r="C67" i="26"/>
  <c r="H62" i="26"/>
  <c r="E63" i="26"/>
  <c r="E62" i="26"/>
  <c r="D61" i="26"/>
  <c r="F61" i="26"/>
  <c r="G61" i="26"/>
  <c r="C61" i="26"/>
  <c r="D64" i="26"/>
  <c r="F64" i="26"/>
  <c r="G64" i="26"/>
  <c r="I10" i="34" l="1"/>
  <c r="I25" i="33"/>
  <c r="H45" i="33"/>
  <c r="E45" i="33"/>
  <c r="C63" i="34"/>
  <c r="I21" i="33"/>
  <c r="G63" i="34"/>
  <c r="E61" i="34"/>
  <c r="C75" i="34" s="1"/>
  <c r="I16" i="34"/>
  <c r="I20" i="34" s="1"/>
  <c r="D63" i="34"/>
  <c r="I42" i="34"/>
  <c r="E62" i="34"/>
  <c r="C77" i="34" s="1"/>
  <c r="I59" i="34"/>
  <c r="F63" i="34"/>
  <c r="H62" i="34"/>
  <c r="H61" i="34"/>
  <c r="I29" i="33"/>
  <c r="I9" i="33"/>
  <c r="I37" i="33"/>
  <c r="I17" i="33"/>
  <c r="I22" i="34"/>
  <c r="I25" i="34"/>
  <c r="I62" i="26"/>
  <c r="E61" i="26"/>
  <c r="E64" i="26"/>
  <c r="E54" i="26"/>
  <c r="H51" i="26"/>
  <c r="H52" i="26" s="1"/>
  <c r="D52" i="26"/>
  <c r="F52" i="26"/>
  <c r="G52" i="26"/>
  <c r="C52" i="26"/>
  <c r="H46" i="26"/>
  <c r="D49" i="26"/>
  <c r="F49" i="26"/>
  <c r="G49" i="26"/>
  <c r="C49" i="26"/>
  <c r="H42" i="26"/>
  <c r="H43" i="26" s="1"/>
  <c r="H39" i="26"/>
  <c r="H40" i="26" s="1"/>
  <c r="H32" i="26"/>
  <c r="H33" i="26"/>
  <c r="H34" i="26"/>
  <c r="H35" i="26"/>
  <c r="H36" i="26"/>
  <c r="H31" i="26"/>
  <c r="D37" i="26"/>
  <c r="F37" i="26"/>
  <c r="G37" i="26"/>
  <c r="C37" i="26"/>
  <c r="H28" i="26"/>
  <c r="H27" i="26"/>
  <c r="F29" i="26"/>
  <c r="G29" i="26"/>
  <c r="D29" i="26"/>
  <c r="C29" i="26"/>
  <c r="H24" i="26"/>
  <c r="H23" i="26"/>
  <c r="H25" i="26" s="1"/>
  <c r="H20" i="26"/>
  <c r="H19" i="26"/>
  <c r="E20" i="26"/>
  <c r="E19" i="26"/>
  <c r="D21" i="26"/>
  <c r="F21" i="26"/>
  <c r="G21" i="26"/>
  <c r="C21" i="26"/>
  <c r="H14" i="26"/>
  <c r="H15" i="26"/>
  <c r="H16" i="26"/>
  <c r="H13" i="26"/>
  <c r="D17" i="26"/>
  <c r="F17" i="26"/>
  <c r="G17" i="26"/>
  <c r="C17" i="26"/>
  <c r="E12" i="26"/>
  <c r="E13" i="26"/>
  <c r="E14" i="26"/>
  <c r="E15" i="26"/>
  <c r="E16" i="26"/>
  <c r="E11" i="26"/>
  <c r="H8" i="26"/>
  <c r="H7" i="26"/>
  <c r="E8" i="26"/>
  <c r="E7" i="26"/>
  <c r="D9" i="26"/>
  <c r="F9" i="26"/>
  <c r="G9" i="26"/>
  <c r="C9" i="26"/>
  <c r="D67" i="26"/>
  <c r="F67" i="26"/>
  <c r="G67" i="26"/>
  <c r="D71" i="26"/>
  <c r="F71" i="26"/>
  <c r="G71" i="26"/>
  <c r="C71" i="26"/>
  <c r="D74" i="26"/>
  <c r="F74" i="26"/>
  <c r="G74" i="26"/>
  <c r="D81" i="26"/>
  <c r="F81" i="26"/>
  <c r="G81" i="26"/>
  <c r="C81" i="26"/>
  <c r="D84" i="26"/>
  <c r="F84" i="26"/>
  <c r="G84" i="26"/>
  <c r="C84" i="26"/>
  <c r="D87" i="26"/>
  <c r="F87" i="26"/>
  <c r="G87" i="26"/>
  <c r="C87" i="26"/>
  <c r="D90" i="26"/>
  <c r="F90" i="26"/>
  <c r="G90" i="26"/>
  <c r="C90" i="26"/>
  <c r="H73" i="26"/>
  <c r="H74" i="26" s="1"/>
  <c r="E73" i="26"/>
  <c r="E74" i="26" s="1"/>
  <c r="H63" i="26"/>
  <c r="E47" i="26"/>
  <c r="H47" i="26"/>
  <c r="E48" i="26"/>
  <c r="H48" i="26"/>
  <c r="E46" i="26"/>
  <c r="E42" i="26"/>
  <c r="E39" i="26"/>
  <c r="E32" i="26"/>
  <c r="E33" i="26"/>
  <c r="E34" i="26"/>
  <c r="E35" i="26"/>
  <c r="E36" i="26"/>
  <c r="E31" i="26"/>
  <c r="E28" i="26"/>
  <c r="E27" i="26"/>
  <c r="E24" i="26"/>
  <c r="E23" i="26"/>
  <c r="H12" i="26"/>
  <c r="H11" i="26"/>
  <c r="C102" i="26" l="1"/>
  <c r="I42" i="26"/>
  <c r="I43" i="26" s="1"/>
  <c r="I35" i="26"/>
  <c r="I45" i="33"/>
  <c r="C49" i="33" s="1"/>
  <c r="I23" i="26"/>
  <c r="E25" i="26"/>
  <c r="C100" i="26"/>
  <c r="H63" i="34"/>
  <c r="C68" i="34" s="1"/>
  <c r="I61" i="34"/>
  <c r="I62" i="34"/>
  <c r="C54" i="33"/>
  <c r="C52" i="33" s="1"/>
  <c r="C50" i="33"/>
  <c r="H29" i="26"/>
  <c r="E63" i="34"/>
  <c r="I8" i="26"/>
  <c r="H9" i="26"/>
  <c r="I13" i="26"/>
  <c r="H21" i="26"/>
  <c r="I46" i="26"/>
  <c r="I39" i="26"/>
  <c r="I40" i="26" s="1"/>
  <c r="I7" i="26"/>
  <c r="I48" i="26"/>
  <c r="I28" i="26"/>
  <c r="I20" i="26"/>
  <c r="I16" i="26"/>
  <c r="I33" i="26"/>
  <c r="I47" i="26"/>
  <c r="G100" i="26"/>
  <c r="I24" i="26"/>
  <c r="I15" i="26"/>
  <c r="E29" i="26"/>
  <c r="D100" i="26"/>
  <c r="I14" i="26"/>
  <c r="I19" i="26"/>
  <c r="I31" i="26"/>
  <c r="C101" i="26"/>
  <c r="F101" i="26"/>
  <c r="G101" i="26"/>
  <c r="D101" i="26"/>
  <c r="H49" i="26"/>
  <c r="F100" i="26"/>
  <c r="I36" i="26"/>
  <c r="I34" i="26"/>
  <c r="I32" i="26"/>
  <c r="E17" i="26"/>
  <c r="E9" i="26"/>
  <c r="H17" i="26"/>
  <c r="I12" i="26"/>
  <c r="I11" i="26"/>
  <c r="E21" i="26"/>
  <c r="I27" i="26"/>
  <c r="E37" i="26"/>
  <c r="E40" i="26"/>
  <c r="E49" i="26"/>
  <c r="H61" i="26"/>
  <c r="H64" i="26"/>
  <c r="H37" i="26"/>
  <c r="E43" i="26"/>
  <c r="I73" i="26"/>
  <c r="I63" i="26"/>
  <c r="I25" i="26" l="1"/>
  <c r="I63" i="34"/>
  <c r="C67" i="34" s="1"/>
  <c r="C69" i="34" s="1"/>
  <c r="C72" i="34"/>
  <c r="C70" i="34" s="1"/>
  <c r="C55" i="33"/>
  <c r="C122" i="26" s="1"/>
  <c r="C125" i="26" s="1"/>
  <c r="C51" i="33"/>
  <c r="I29" i="26"/>
  <c r="I9" i="26"/>
  <c r="I49" i="26"/>
  <c r="E100" i="26"/>
  <c r="C115" i="26" s="1"/>
  <c r="H100" i="26"/>
  <c r="I64" i="26"/>
  <c r="I61" i="26"/>
  <c r="I37" i="26"/>
  <c r="I21" i="26"/>
  <c r="I17" i="26"/>
  <c r="I74" i="26"/>
  <c r="B81" i="32"/>
  <c r="C73" i="34" l="1"/>
  <c r="I100" i="26"/>
  <c r="B12" i="32"/>
  <c r="C122" i="32" l="1"/>
  <c r="B122" i="32"/>
  <c r="C121" i="32"/>
  <c r="B121" i="32"/>
  <c r="B123" i="32" s="1"/>
  <c r="B101" i="32"/>
  <c r="B100" i="32"/>
  <c r="B98" i="32"/>
  <c r="D81" i="32"/>
  <c r="C81" i="32"/>
  <c r="D80" i="32"/>
  <c r="C80" i="32"/>
  <c r="B80" i="32"/>
  <c r="D77" i="32"/>
  <c r="D79" i="32" s="1"/>
  <c r="C77" i="32"/>
  <c r="C79" i="32" s="1"/>
  <c r="B77" i="32"/>
  <c r="B79" i="32" s="1"/>
  <c r="D72" i="32"/>
  <c r="D74" i="32" s="1"/>
  <c r="C72" i="32"/>
  <c r="C74" i="32" s="1"/>
  <c r="B72" i="32"/>
  <c r="B73" i="32" s="1"/>
  <c r="D67" i="32"/>
  <c r="D69" i="32" s="1"/>
  <c r="C67" i="32"/>
  <c r="C68" i="32" s="1"/>
  <c r="B67" i="32"/>
  <c r="B69" i="32" s="1"/>
  <c r="D63" i="32"/>
  <c r="C63" i="32"/>
  <c r="B63" i="32"/>
  <c r="D40" i="32"/>
  <c r="C40" i="32"/>
  <c r="B40" i="32"/>
  <c r="D37" i="32"/>
  <c r="B94" i="32" s="1"/>
  <c r="C37" i="32"/>
  <c r="B37" i="32"/>
  <c r="D34" i="32"/>
  <c r="C34" i="32"/>
  <c r="B34" i="32"/>
  <c r="D26" i="32"/>
  <c r="C26" i="32"/>
  <c r="B26" i="32"/>
  <c r="D22" i="32"/>
  <c r="C18" i="32"/>
  <c r="C22" i="32" s="1"/>
  <c r="B18" i="32"/>
  <c r="B22" i="32" s="1"/>
  <c r="D12" i="32"/>
  <c r="C12" i="32"/>
  <c r="D117" i="31"/>
  <c r="D118" i="31" s="1"/>
  <c r="C117" i="31"/>
  <c r="C119" i="31" s="1"/>
  <c r="B117" i="31"/>
  <c r="B119" i="31" s="1"/>
  <c r="D109" i="31"/>
  <c r="D110" i="31" s="1"/>
  <c r="C109" i="31"/>
  <c r="C110" i="31" s="1"/>
  <c r="B109" i="31"/>
  <c r="B111" i="31" s="1"/>
  <c r="D103" i="31"/>
  <c r="D121" i="31" s="1"/>
  <c r="C103" i="31"/>
  <c r="C121" i="31" s="1"/>
  <c r="B103" i="31"/>
  <c r="D96" i="31"/>
  <c r="C96" i="31"/>
  <c r="B96" i="31"/>
  <c r="B120" i="31" s="1"/>
  <c r="D90" i="31"/>
  <c r="C90" i="31"/>
  <c r="B90" i="31"/>
  <c r="D77" i="31"/>
  <c r="C150" i="31" s="1"/>
  <c r="C77" i="31"/>
  <c r="B77" i="31"/>
  <c r="D68" i="31"/>
  <c r="C147" i="31" s="1"/>
  <c r="C68" i="31"/>
  <c r="B147" i="31" s="1"/>
  <c r="B68" i="31"/>
  <c r="D50" i="31"/>
  <c r="C50" i="31"/>
  <c r="B50" i="31"/>
  <c r="D33" i="31"/>
  <c r="C33" i="31"/>
  <c r="B33" i="31"/>
  <c r="D23" i="31"/>
  <c r="C23" i="31"/>
  <c r="B23" i="31"/>
  <c r="D20" i="31"/>
  <c r="C20" i="31"/>
  <c r="B20" i="31"/>
  <c r="C206" i="30"/>
  <c r="B206" i="30"/>
  <c r="C205" i="30"/>
  <c r="B205" i="30"/>
  <c r="C204" i="30"/>
  <c r="B204" i="30"/>
  <c r="B176" i="30"/>
  <c r="B174" i="30"/>
  <c r="B173" i="30"/>
  <c r="D147" i="30"/>
  <c r="C147" i="30"/>
  <c r="B147" i="30"/>
  <c r="D146" i="30"/>
  <c r="C146" i="30"/>
  <c r="B146" i="30"/>
  <c r="D145" i="30"/>
  <c r="C145" i="30"/>
  <c r="B145" i="30"/>
  <c r="D136" i="30"/>
  <c r="C136" i="30"/>
  <c r="B136" i="30"/>
  <c r="D132" i="30"/>
  <c r="C132" i="30"/>
  <c r="B132" i="30"/>
  <c r="D124" i="30"/>
  <c r="C124" i="30"/>
  <c r="B124" i="30"/>
  <c r="D113" i="30"/>
  <c r="C113" i="30"/>
  <c r="B113" i="30"/>
  <c r="D105" i="30"/>
  <c r="C105" i="30"/>
  <c r="B105" i="30"/>
  <c r="D85" i="30"/>
  <c r="B169" i="30" s="1"/>
  <c r="C85" i="30"/>
  <c r="B85" i="30"/>
  <c r="D82" i="30"/>
  <c r="B168" i="30" s="1"/>
  <c r="C82" i="30"/>
  <c r="B82" i="30"/>
  <c r="D75" i="30"/>
  <c r="B175" i="30" s="1"/>
  <c r="C75" i="30"/>
  <c r="B75" i="30"/>
  <c r="D68" i="30"/>
  <c r="C68" i="30"/>
  <c r="B68" i="30"/>
  <c r="D63" i="30"/>
  <c r="C63" i="30"/>
  <c r="B63" i="30"/>
  <c r="D60" i="30"/>
  <c r="C60" i="30"/>
  <c r="B60" i="30"/>
  <c r="D57" i="30"/>
  <c r="C57" i="30"/>
  <c r="B57" i="30"/>
  <c r="D54" i="30"/>
  <c r="C197" i="30" s="1"/>
  <c r="C54" i="30"/>
  <c r="B197" i="30" s="1"/>
  <c r="B54" i="30"/>
  <c r="D42" i="30"/>
  <c r="C196" i="30" s="1"/>
  <c r="C42" i="30"/>
  <c r="B196" i="30" s="1"/>
  <c r="B42" i="30"/>
  <c r="D30" i="30"/>
  <c r="C30" i="30"/>
  <c r="B30" i="30"/>
  <c r="D25" i="30"/>
  <c r="D29" i="30" s="1"/>
  <c r="C25" i="30"/>
  <c r="C29" i="30" s="1"/>
  <c r="B25" i="30"/>
  <c r="B29" i="30" s="1"/>
  <c r="D16" i="30"/>
  <c r="D18" i="30" s="1"/>
  <c r="C16" i="30"/>
  <c r="C18" i="30" s="1"/>
  <c r="B16" i="30"/>
  <c r="B18" i="30" s="1"/>
  <c r="D104" i="31" l="1"/>
  <c r="D106" i="31" s="1"/>
  <c r="D56" i="30"/>
  <c r="B198" i="30"/>
  <c r="D89" i="30"/>
  <c r="C199" i="30" s="1"/>
  <c r="C198" i="30"/>
  <c r="C200" i="30" s="1"/>
  <c r="C123" i="32"/>
  <c r="C104" i="31"/>
  <c r="C105" i="31" s="1"/>
  <c r="C43" i="31"/>
  <c r="C44" i="31" s="1"/>
  <c r="D43" i="31"/>
  <c r="D44" i="31" s="1"/>
  <c r="B43" i="31"/>
  <c r="B44" i="31" s="1"/>
  <c r="B149" i="30"/>
  <c r="B137" i="30"/>
  <c r="D137" i="30"/>
  <c r="C56" i="30"/>
  <c r="C92" i="30" s="1"/>
  <c r="B56" i="30"/>
  <c r="D43" i="30"/>
  <c r="D44" i="30" s="1"/>
  <c r="B93" i="30"/>
  <c r="C82" i="32"/>
  <c r="C84" i="32" s="1"/>
  <c r="D82" i="32"/>
  <c r="C128" i="32" s="1"/>
  <c r="C132" i="32" s="1"/>
  <c r="C133" i="32" s="1"/>
  <c r="B49" i="32"/>
  <c r="B110" i="31"/>
  <c r="B69" i="31"/>
  <c r="B78" i="31" s="1"/>
  <c r="B104" i="31"/>
  <c r="B106" i="31" s="1"/>
  <c r="D119" i="31"/>
  <c r="C111" i="31"/>
  <c r="C69" i="31"/>
  <c r="C78" i="31" s="1"/>
  <c r="D69" i="31"/>
  <c r="D78" i="31" s="1"/>
  <c r="C43" i="32"/>
  <c r="B124" i="32" s="1"/>
  <c r="B125" i="32" s="1"/>
  <c r="B74" i="32"/>
  <c r="B82" i="32"/>
  <c r="B84" i="32" s="1"/>
  <c r="B43" i="32"/>
  <c r="B48" i="32" s="1"/>
  <c r="B50" i="32" s="1"/>
  <c r="B68" i="32"/>
  <c r="D23" i="32"/>
  <c r="C69" i="32"/>
  <c r="D78" i="32"/>
  <c r="B23" i="32"/>
  <c r="D43" i="32"/>
  <c r="D48" i="32" s="1"/>
  <c r="D50" i="32" s="1"/>
  <c r="C137" i="30"/>
  <c r="D139" i="30"/>
  <c r="C149" i="30"/>
  <c r="C43" i="30"/>
  <c r="C44" i="30" s="1"/>
  <c r="D127" i="30"/>
  <c r="D149" i="30"/>
  <c r="C89" i="30"/>
  <c r="B199" i="30" s="1"/>
  <c r="B89" i="30"/>
  <c r="C125" i="30"/>
  <c r="D125" i="30"/>
  <c r="C127" i="30"/>
  <c r="B125" i="30"/>
  <c r="C23" i="32"/>
  <c r="B93" i="32"/>
  <c r="B95" i="32" s="1"/>
  <c r="B104" i="32" s="1"/>
  <c r="C49" i="32"/>
  <c r="D68" i="32"/>
  <c r="C73" i="32"/>
  <c r="B78" i="32"/>
  <c r="D49" i="32"/>
  <c r="D73" i="32"/>
  <c r="C78" i="32"/>
  <c r="C120" i="31"/>
  <c r="C122" i="31" s="1"/>
  <c r="D120" i="31"/>
  <c r="D122" i="31" s="1"/>
  <c r="C148" i="31"/>
  <c r="C149" i="31" s="1"/>
  <c r="C151" i="31" s="1"/>
  <c r="C118" i="31"/>
  <c r="B121" i="31"/>
  <c r="B122" i="31" s="1"/>
  <c r="B148" i="31"/>
  <c r="B149" i="31" s="1"/>
  <c r="B118" i="31"/>
  <c r="D111" i="31"/>
  <c r="B150" i="31"/>
  <c r="D92" i="30"/>
  <c r="D93" i="30"/>
  <c r="C93" i="30"/>
  <c r="B92" i="30"/>
  <c r="B170" i="30"/>
  <c r="B138" i="30"/>
  <c r="C148" i="30"/>
  <c r="D126" i="30"/>
  <c r="B139" i="30"/>
  <c r="B43" i="30"/>
  <c r="B44" i="30" s="1"/>
  <c r="C126" i="30"/>
  <c r="B127" i="30"/>
  <c r="C139" i="30"/>
  <c r="B148" i="30"/>
  <c r="B126" i="30"/>
  <c r="C138" i="30"/>
  <c r="D138" i="30"/>
  <c r="D148" i="30"/>
  <c r="D83" i="32" l="1"/>
  <c r="D84" i="32"/>
  <c r="D105" i="31"/>
  <c r="D112" i="31"/>
  <c r="D114" i="31" s="1"/>
  <c r="B200" i="30"/>
  <c r="C142" i="30"/>
  <c r="B140" i="30"/>
  <c r="D94" i="30"/>
  <c r="C106" i="31"/>
  <c r="C112" i="31"/>
  <c r="C114" i="31" s="1"/>
  <c r="B94" i="30"/>
  <c r="B51" i="32"/>
  <c r="B112" i="31"/>
  <c r="B114" i="31" s="1"/>
  <c r="B105" i="31"/>
  <c r="C79" i="31"/>
  <c r="D142" i="30"/>
  <c r="C141" i="30"/>
  <c r="B128" i="32"/>
  <c r="B132" i="32" s="1"/>
  <c r="B133" i="32" s="1"/>
  <c r="C83" i="32"/>
  <c r="B83" i="32"/>
  <c r="C70" i="31"/>
  <c r="B70" i="31"/>
  <c r="B79" i="31"/>
  <c r="D79" i="31"/>
  <c r="C48" i="32"/>
  <c r="C50" i="32" s="1"/>
  <c r="C51" i="32" s="1"/>
  <c r="C124" i="32"/>
  <c r="C125" i="32" s="1"/>
  <c r="D70" i="31"/>
  <c r="D51" i="32"/>
  <c r="C140" i="30"/>
  <c r="D140" i="30"/>
  <c r="D141" i="30"/>
  <c r="C94" i="30"/>
  <c r="B142" i="30"/>
  <c r="B141" i="30"/>
  <c r="B102" i="32"/>
  <c r="B123" i="31"/>
  <c r="B124" i="31"/>
  <c r="C124" i="31"/>
  <c r="C123" i="31"/>
  <c r="B154" i="31"/>
  <c r="B158" i="31" s="1"/>
  <c r="B159" i="31" s="1"/>
  <c r="B151" i="31"/>
  <c r="D124" i="31"/>
  <c r="D123" i="31"/>
  <c r="C154" i="31"/>
  <c r="C158" i="31" s="1"/>
  <c r="C159" i="31" s="1"/>
  <c r="B150" i="30"/>
  <c r="B155" i="30" s="1"/>
  <c r="B151" i="30"/>
  <c r="B152" i="30"/>
  <c r="C152" i="30"/>
  <c r="C150" i="30"/>
  <c r="C155" i="30" s="1"/>
  <c r="C151" i="30"/>
  <c r="D152" i="30"/>
  <c r="D150" i="30"/>
  <c r="D155" i="30" s="1"/>
  <c r="D151" i="30"/>
  <c r="B177" i="30"/>
  <c r="B179" i="30" s="1"/>
  <c r="C113" i="31" l="1"/>
  <c r="D113" i="31"/>
  <c r="B113" i="31"/>
  <c r="D157" i="30"/>
  <c r="C203" i="30"/>
  <c r="C207" i="30" s="1"/>
  <c r="C208" i="30" s="1"/>
  <c r="D156" i="30"/>
  <c r="C157" i="30"/>
  <c r="B203" i="30"/>
  <c r="B207" i="30" s="1"/>
  <c r="B208" i="30" s="1"/>
  <c r="C156" i="30"/>
  <c r="B156" i="30"/>
  <c r="B157" i="30"/>
  <c r="B37" i="28" l="1"/>
  <c r="D36" i="28"/>
  <c r="D35" i="28"/>
  <c r="D34" i="28"/>
  <c r="D33" i="28"/>
  <c r="D32" i="28"/>
  <c r="D31" i="28"/>
  <c r="D30" i="28"/>
  <c r="D29" i="28"/>
  <c r="D28" i="28"/>
  <c r="D27" i="28"/>
  <c r="D26" i="28"/>
  <c r="D25" i="28"/>
  <c r="D24" i="28"/>
  <c r="D23" i="28"/>
  <c r="D22" i="28"/>
  <c r="D21" i="28"/>
  <c r="D20" i="28"/>
  <c r="D19" i="28"/>
  <c r="D18" i="28"/>
  <c r="D17" i="28"/>
  <c r="D16" i="28"/>
  <c r="D15" i="28"/>
  <c r="D14" i="28"/>
  <c r="D13" i="28"/>
  <c r="D12" i="28"/>
  <c r="D11" i="28"/>
  <c r="D10" i="28"/>
  <c r="D9" i="28"/>
  <c r="D8" i="28"/>
  <c r="D7" i="28"/>
  <c r="D37" i="28" l="1"/>
  <c r="H83" i="26"/>
  <c r="H84" i="26" s="1"/>
  <c r="H66" i="26"/>
  <c r="H67" i="26" s="1"/>
  <c r="E83" i="26"/>
  <c r="E84" i="26" s="1"/>
  <c r="I83" i="26" l="1"/>
  <c r="I84" i="26" l="1"/>
  <c r="H92" i="26"/>
  <c r="H96" i="26"/>
  <c r="H95" i="26"/>
  <c r="H94" i="26"/>
  <c r="H93" i="26"/>
  <c r="E86" i="26"/>
  <c r="E87" i="26" s="1"/>
  <c r="E97" i="26"/>
  <c r="E95" i="26"/>
  <c r="E94" i="26"/>
  <c r="E93" i="26"/>
  <c r="E92" i="26"/>
  <c r="H97" i="26"/>
  <c r="E96" i="26"/>
  <c r="H86" i="26"/>
  <c r="H87" i="26" s="1"/>
  <c r="H98" i="26" l="1"/>
  <c r="I92" i="26"/>
  <c r="E98" i="26"/>
  <c r="I93" i="26"/>
  <c r="I95" i="26"/>
  <c r="I94" i="26"/>
  <c r="I96" i="26"/>
  <c r="I97" i="26"/>
  <c r="I86" i="26"/>
  <c r="H89" i="26"/>
  <c r="H90" i="26" s="1"/>
  <c r="E89" i="26"/>
  <c r="E90" i="26" s="1"/>
  <c r="H70" i="26"/>
  <c r="H71" i="26" s="1"/>
  <c r="E70" i="26"/>
  <c r="E71" i="26" s="1"/>
  <c r="E66" i="26"/>
  <c r="E67" i="26" s="1"/>
  <c r="H58" i="26"/>
  <c r="E58" i="26"/>
  <c r="H57" i="26"/>
  <c r="E57" i="26"/>
  <c r="H56" i="26"/>
  <c r="E56" i="26"/>
  <c r="G55" i="26"/>
  <c r="F55" i="26"/>
  <c r="D55" i="26"/>
  <c r="C103" i="26"/>
  <c r="H54" i="26"/>
  <c r="H80" i="26"/>
  <c r="E80" i="26"/>
  <c r="H79" i="26"/>
  <c r="E79" i="26"/>
  <c r="H78" i="26"/>
  <c r="E78" i="26"/>
  <c r="H77" i="26"/>
  <c r="E77" i="26"/>
  <c r="H76" i="26"/>
  <c r="E76" i="26"/>
  <c r="E51" i="26"/>
  <c r="F59" i="26" l="1"/>
  <c r="F102" i="26" s="1"/>
  <c r="F103" i="26" s="1"/>
  <c r="G59" i="26"/>
  <c r="G102" i="26" s="1"/>
  <c r="G103" i="26" s="1"/>
  <c r="D59" i="26"/>
  <c r="D102" i="26" s="1"/>
  <c r="D103" i="26" s="1"/>
  <c r="I51" i="26"/>
  <c r="I52" i="26" s="1"/>
  <c r="E52" i="26"/>
  <c r="I98" i="26"/>
  <c r="H81" i="26"/>
  <c r="H101" i="26" s="1"/>
  <c r="I87" i="26"/>
  <c r="E81" i="26"/>
  <c r="E101" i="26" s="1"/>
  <c r="C117" i="26" s="1"/>
  <c r="I66" i="26"/>
  <c r="I77" i="26"/>
  <c r="I79" i="26"/>
  <c r="I57" i="26"/>
  <c r="I70" i="26"/>
  <c r="I58" i="26"/>
  <c r="I89" i="26"/>
  <c r="I76" i="26"/>
  <c r="I80" i="26"/>
  <c r="H55" i="26"/>
  <c r="H59" i="26" s="1"/>
  <c r="H102" i="26" s="1"/>
  <c r="E55" i="26"/>
  <c r="E59" i="26" s="1"/>
  <c r="I56" i="26"/>
  <c r="I78" i="26"/>
  <c r="I54" i="26"/>
  <c r="E102" i="26" l="1"/>
  <c r="C119" i="26" s="1"/>
  <c r="H103" i="26"/>
  <c r="C108" i="26" s="1"/>
  <c r="I67" i="26"/>
  <c r="I90" i="26"/>
  <c r="I81" i="26"/>
  <c r="I71" i="26"/>
  <c r="I55" i="26"/>
  <c r="I59" i="26" s="1"/>
  <c r="I102" i="26" l="1"/>
  <c r="E103" i="26"/>
  <c r="C112" i="26"/>
  <c r="C110" i="26" s="1"/>
  <c r="I101" i="26"/>
  <c r="I103" i="26" l="1"/>
  <c r="C107" i="26" s="1"/>
  <c r="C109" i="26" s="1"/>
  <c r="C113" i="26" l="1"/>
  <c r="C91" i="25" l="1"/>
  <c r="C90" i="25" s="1"/>
  <c r="C89" i="25" s="1"/>
  <c r="C88" i="25" s="1"/>
  <c r="C87" i="25" s="1"/>
  <c r="C86" i="25" s="1"/>
  <c r="C85" i="25" s="1"/>
  <c r="C84" i="25" s="1"/>
  <c r="C83" i="25" s="1"/>
  <c r="D91" i="25"/>
  <c r="D90" i="25" s="1"/>
  <c r="D89" i="25" s="1"/>
  <c r="D88" i="25" s="1"/>
  <c r="D87" i="25" s="1"/>
  <c r="D86" i="25" s="1"/>
  <c r="D85" i="25" s="1"/>
  <c r="D84" i="25" s="1"/>
  <c r="D83" i="25" s="1"/>
  <c r="E91" i="25"/>
  <c r="E90" i="25" s="1"/>
  <c r="E89" i="25" s="1"/>
  <c r="E88" i="25" s="1"/>
  <c r="E87" i="25" s="1"/>
  <c r="E86" i="25" s="1"/>
  <c r="E85" i="25" s="1"/>
  <c r="E84" i="25" s="1"/>
  <c r="E83" i="25" s="1"/>
  <c r="F91" i="25"/>
  <c r="F90" i="25" s="1"/>
  <c r="F89" i="25" s="1"/>
  <c r="F88" i="25" s="1"/>
  <c r="F87" i="25" s="1"/>
  <c r="F86" i="25" s="1"/>
  <c r="F85" i="25" s="1"/>
  <c r="F84" i="25" s="1"/>
  <c r="F83" i="25" s="1"/>
  <c r="G91" i="25"/>
  <c r="G90" i="25" s="1"/>
  <c r="G89" i="25" s="1"/>
  <c r="G88" i="25" s="1"/>
  <c r="G87" i="25" s="1"/>
  <c r="G86" i="25" s="1"/>
  <c r="G85" i="25" s="1"/>
  <c r="G84" i="25" s="1"/>
  <c r="G83" i="25" s="1"/>
  <c r="H91" i="25"/>
  <c r="H90" i="25" s="1"/>
  <c r="H89" i="25" s="1"/>
  <c r="H88" i="25" s="1"/>
  <c r="H87" i="25" s="1"/>
  <c r="H86" i="25" s="1"/>
  <c r="H85" i="25" s="1"/>
  <c r="H84" i="25" s="1"/>
  <c r="H83" i="25" s="1"/>
  <c r="I91" i="25"/>
  <c r="I90" i="25" s="1"/>
  <c r="I89" i="25" s="1"/>
  <c r="I88" i="25" s="1"/>
  <c r="I87" i="25" s="1"/>
  <c r="I86" i="25" s="1"/>
  <c r="I85" i="25" s="1"/>
  <c r="I84" i="25" s="1"/>
  <c r="I83" i="25" s="1"/>
  <c r="J91" i="25"/>
  <c r="J90" i="25" s="1"/>
  <c r="J89" i="25" s="1"/>
  <c r="J88" i="25" s="1"/>
  <c r="J87" i="25" s="1"/>
  <c r="J86" i="25" s="1"/>
  <c r="J85" i="25" s="1"/>
  <c r="J84" i="25" s="1"/>
  <c r="J83" i="25" s="1"/>
  <c r="K91" i="25"/>
  <c r="K90" i="25" s="1"/>
  <c r="K89" i="25" s="1"/>
  <c r="K88" i="25" s="1"/>
  <c r="K87" i="25" s="1"/>
  <c r="K86" i="25" s="1"/>
  <c r="K85" i="25" s="1"/>
  <c r="K84" i="25" s="1"/>
  <c r="K83" i="25" s="1"/>
  <c r="L91" i="25"/>
  <c r="L90" i="25" s="1"/>
  <c r="L89" i="25" s="1"/>
  <c r="L88" i="25" s="1"/>
  <c r="L87" i="25" s="1"/>
  <c r="L86" i="25" s="1"/>
  <c r="L85" i="25" s="1"/>
  <c r="L84" i="25" s="1"/>
  <c r="L83" i="25" s="1"/>
  <c r="C82" i="25" l="1"/>
  <c r="C81" i="25" s="1"/>
  <c r="C80" i="25" s="1"/>
  <c r="C79" i="25" s="1"/>
  <c r="C78" i="25" s="1"/>
  <c r="C77" i="25" s="1"/>
  <c r="C76" i="25" s="1"/>
  <c r="C75" i="25" s="1"/>
  <c r="C74" i="25" s="1"/>
  <c r="C73" i="25" s="1"/>
  <c r="C72" i="25" s="1"/>
  <c r="C71" i="25" s="1"/>
  <c r="C70" i="25" s="1"/>
  <c r="C69" i="25" s="1"/>
  <c r="C68" i="25" s="1"/>
  <c r="C67" i="25" s="1"/>
  <c r="C66" i="25" s="1"/>
  <c r="C65" i="25" s="1"/>
  <c r="L82" i="25" l="1"/>
  <c r="L81" i="25" s="1"/>
  <c r="L80" i="25" s="1"/>
  <c r="L79" i="25" s="1"/>
  <c r="L78" i="25" s="1"/>
  <c r="L77" i="25" s="1"/>
  <c r="L76" i="25" s="1"/>
  <c r="L75" i="25" s="1"/>
  <c r="L74" i="25" s="1"/>
  <c r="L73" i="25" s="1"/>
  <c r="L72" i="25" s="1"/>
  <c r="L71" i="25" s="1"/>
  <c r="L70" i="25" s="1"/>
  <c r="L69" i="25" s="1"/>
  <c r="L68" i="25" s="1"/>
  <c r="L67" i="25" s="1"/>
  <c r="L66" i="25" s="1"/>
  <c r="L65" i="25" s="1"/>
  <c r="L64" i="25" s="1"/>
  <c r="L63" i="25" s="1"/>
  <c r="L62" i="25" s="1"/>
  <c r="L61" i="25" s="1"/>
  <c r="L60" i="25" s="1"/>
  <c r="L59" i="25" s="1"/>
  <c r="L58" i="25" s="1"/>
  <c r="L57" i="25" s="1"/>
  <c r="L56" i="25" s="1"/>
  <c r="L55" i="25" s="1"/>
  <c r="L54" i="25" s="1"/>
  <c r="L53" i="25" s="1"/>
  <c r="L52" i="25" s="1"/>
  <c r="L51" i="25" s="1"/>
  <c r="L50" i="25" s="1"/>
  <c r="L49" i="25" s="1"/>
  <c r="L48" i="25" s="1"/>
  <c r="L47" i="25" s="1"/>
  <c r="L46" i="25" s="1"/>
  <c r="K82" i="25"/>
  <c r="K81" i="25" s="1"/>
  <c r="K80" i="25" s="1"/>
  <c r="K79" i="25" s="1"/>
  <c r="K78" i="25" s="1"/>
  <c r="K77" i="25" s="1"/>
  <c r="K76" i="25" s="1"/>
  <c r="K75" i="25" s="1"/>
  <c r="K74" i="25" s="1"/>
  <c r="K73" i="25" s="1"/>
  <c r="K72" i="25" s="1"/>
  <c r="K71" i="25" s="1"/>
  <c r="K70" i="25" s="1"/>
  <c r="K69" i="25" s="1"/>
  <c r="K68" i="25" s="1"/>
  <c r="K67" i="25" s="1"/>
  <c r="K66" i="25" s="1"/>
  <c r="K65" i="25" s="1"/>
  <c r="K64" i="25" s="1"/>
  <c r="K63" i="25" s="1"/>
  <c r="K62" i="25" s="1"/>
  <c r="K61" i="25" s="1"/>
  <c r="K60" i="25" s="1"/>
  <c r="K59" i="25" s="1"/>
  <c r="K58" i="25" s="1"/>
  <c r="K57" i="25" s="1"/>
  <c r="K56" i="25" s="1"/>
  <c r="K55" i="25" s="1"/>
  <c r="J82" i="25"/>
  <c r="J81" i="25" s="1"/>
  <c r="J80" i="25" s="1"/>
  <c r="J79" i="25" s="1"/>
  <c r="J78" i="25" s="1"/>
  <c r="J77" i="25" s="1"/>
  <c r="J76" i="25" s="1"/>
  <c r="J75" i="25" s="1"/>
  <c r="J74" i="25" s="1"/>
  <c r="J73" i="25" s="1"/>
  <c r="J72" i="25" s="1"/>
  <c r="J71" i="25" s="1"/>
  <c r="J70" i="25" s="1"/>
  <c r="J69" i="25" s="1"/>
  <c r="J68" i="25" s="1"/>
  <c r="J67" i="25" s="1"/>
  <c r="J66" i="25" s="1"/>
  <c r="J65" i="25" s="1"/>
  <c r="I82" i="25"/>
  <c r="I81" i="25" s="1"/>
  <c r="I80" i="25" s="1"/>
  <c r="I79" i="25" s="1"/>
  <c r="I78" i="25" s="1"/>
  <c r="I77" i="25" s="1"/>
  <c r="I76" i="25" s="1"/>
  <c r="I75" i="25" s="1"/>
  <c r="I74" i="25" s="1"/>
  <c r="I73" i="25" s="1"/>
  <c r="I72" i="25" s="1"/>
  <c r="I71" i="25" s="1"/>
  <c r="I70" i="25" s="1"/>
  <c r="I69" i="25" s="1"/>
  <c r="I68" i="25" s="1"/>
  <c r="I67" i="25" s="1"/>
  <c r="I66" i="25" s="1"/>
  <c r="I65" i="25" s="1"/>
  <c r="I64" i="25" s="1"/>
  <c r="I63" i="25" s="1"/>
  <c r="I62" i="25" s="1"/>
  <c r="I61" i="25" s="1"/>
  <c r="I60" i="25" s="1"/>
  <c r="I59" i="25" s="1"/>
  <c r="I58" i="25" s="1"/>
  <c r="I57" i="25" s="1"/>
  <c r="I56" i="25" s="1"/>
  <c r="I55" i="25" s="1"/>
  <c r="I54" i="25" s="1"/>
  <c r="I53" i="25" s="1"/>
  <c r="I52" i="25" s="1"/>
  <c r="I51" i="25" s="1"/>
  <c r="I50" i="25" s="1"/>
  <c r="I49" i="25" s="1"/>
  <c r="I48" i="25" s="1"/>
  <c r="I47" i="25" s="1"/>
  <c r="I46" i="25" s="1"/>
  <c r="H82" i="25"/>
  <c r="H81" i="25" s="1"/>
  <c r="H80" i="25" s="1"/>
  <c r="H79" i="25" s="1"/>
  <c r="H78" i="25" s="1"/>
  <c r="H77" i="25" s="1"/>
  <c r="H76" i="25" s="1"/>
  <c r="H75" i="25" s="1"/>
  <c r="H74" i="25" s="1"/>
  <c r="H73" i="25" s="1"/>
  <c r="H72" i="25" s="1"/>
  <c r="H71" i="25" s="1"/>
  <c r="H70" i="25" s="1"/>
  <c r="H69" i="25" s="1"/>
  <c r="H68" i="25" s="1"/>
  <c r="H67" i="25" s="1"/>
  <c r="H66" i="25" s="1"/>
  <c r="H65" i="25" s="1"/>
  <c r="H64" i="25" s="1"/>
  <c r="H63" i="25" s="1"/>
  <c r="H62" i="25" s="1"/>
  <c r="H61" i="25" s="1"/>
  <c r="H60" i="25" s="1"/>
  <c r="H59" i="25" s="1"/>
  <c r="H58" i="25" s="1"/>
  <c r="H57" i="25" s="1"/>
  <c r="H56" i="25" s="1"/>
  <c r="H55" i="25" s="1"/>
  <c r="H54" i="25" s="1"/>
  <c r="H53" i="25" s="1"/>
  <c r="H52" i="25" s="1"/>
  <c r="H51" i="25" s="1"/>
  <c r="H50" i="25" s="1"/>
  <c r="H49" i="25" s="1"/>
  <c r="H48" i="25" s="1"/>
  <c r="H47" i="25" s="1"/>
  <c r="H46" i="25" s="1"/>
  <c r="G82" i="25"/>
  <c r="G81" i="25" s="1"/>
  <c r="G80" i="25" s="1"/>
  <c r="G79" i="25" s="1"/>
  <c r="G78" i="25" s="1"/>
  <c r="G77" i="25" s="1"/>
  <c r="G76" i="25" s="1"/>
  <c r="G75" i="25" s="1"/>
  <c r="G74" i="25" s="1"/>
  <c r="G73" i="25" s="1"/>
  <c r="G72" i="25" s="1"/>
  <c r="G71" i="25" s="1"/>
  <c r="G70" i="25" s="1"/>
  <c r="G69" i="25" s="1"/>
  <c r="G68" i="25" s="1"/>
  <c r="G67" i="25" s="1"/>
  <c r="G66" i="25" s="1"/>
  <c r="G65" i="25" s="1"/>
  <c r="G64" i="25" s="1"/>
  <c r="G63" i="25" s="1"/>
  <c r="G62" i="25" s="1"/>
  <c r="G61" i="25" s="1"/>
  <c r="G60" i="25" s="1"/>
  <c r="G59" i="25" s="1"/>
  <c r="G58" i="25" s="1"/>
  <c r="G57" i="25" s="1"/>
  <c r="G56" i="25" s="1"/>
  <c r="G55" i="25" s="1"/>
  <c r="G54" i="25" s="1"/>
  <c r="G53" i="25" s="1"/>
  <c r="G52" i="25" s="1"/>
  <c r="G51" i="25" s="1"/>
  <c r="G50" i="25" s="1"/>
  <c r="G49" i="25" s="1"/>
  <c r="G48" i="25" s="1"/>
  <c r="G47" i="25" s="1"/>
  <c r="G46" i="25" s="1"/>
  <c r="F82" i="25"/>
  <c r="F81" i="25" s="1"/>
  <c r="F80" i="25" s="1"/>
  <c r="F79" i="25" s="1"/>
  <c r="F78" i="25" s="1"/>
  <c r="F77" i="25" s="1"/>
  <c r="F76" i="25" s="1"/>
  <c r="F75" i="25" s="1"/>
  <c r="F74" i="25" s="1"/>
  <c r="F73" i="25" s="1"/>
  <c r="F72" i="25" s="1"/>
  <c r="F71" i="25" s="1"/>
  <c r="F70" i="25" s="1"/>
  <c r="F69" i="25" s="1"/>
  <c r="F68" i="25" s="1"/>
  <c r="F67" i="25" s="1"/>
  <c r="F66" i="25" s="1"/>
  <c r="F65" i="25" s="1"/>
  <c r="F64" i="25" s="1"/>
  <c r="F63" i="25" s="1"/>
  <c r="F62" i="25" s="1"/>
  <c r="F61" i="25" s="1"/>
  <c r="F60" i="25" s="1"/>
  <c r="F59" i="25" s="1"/>
  <c r="F58" i="25" s="1"/>
  <c r="F57" i="25" s="1"/>
  <c r="F56" i="25" s="1"/>
  <c r="F55" i="25" s="1"/>
  <c r="F54" i="25" s="1"/>
  <c r="F53" i="25" s="1"/>
  <c r="F52" i="25" s="1"/>
  <c r="F51" i="25" s="1"/>
  <c r="F50" i="25" s="1"/>
  <c r="F49" i="25" s="1"/>
  <c r="F48" i="25" s="1"/>
  <c r="F47" i="25" s="1"/>
  <c r="F46" i="25" s="1"/>
  <c r="E82" i="25"/>
  <c r="E81" i="25" s="1"/>
  <c r="E80" i="25" s="1"/>
  <c r="E79" i="25" s="1"/>
  <c r="E78" i="25" s="1"/>
  <c r="E77" i="25" s="1"/>
  <c r="E76" i="25" s="1"/>
  <c r="E75" i="25" s="1"/>
  <c r="E74" i="25" s="1"/>
  <c r="E73" i="25" s="1"/>
  <c r="E72" i="25" s="1"/>
  <c r="E71" i="25" s="1"/>
  <c r="E70" i="25" s="1"/>
  <c r="E69" i="25" s="1"/>
  <c r="E68" i="25" s="1"/>
  <c r="E67" i="25" s="1"/>
  <c r="E66" i="25" s="1"/>
  <c r="E65" i="25" s="1"/>
  <c r="E64" i="25" s="1"/>
  <c r="E63" i="25" s="1"/>
  <c r="E62" i="25" s="1"/>
  <c r="E61" i="25" s="1"/>
  <c r="E60" i="25" s="1"/>
  <c r="E59" i="25" s="1"/>
  <c r="E58" i="25" s="1"/>
  <c r="E57" i="25" s="1"/>
  <c r="E56" i="25" s="1"/>
  <c r="E55" i="25" s="1"/>
  <c r="E54" i="25" s="1"/>
  <c r="E53" i="25" s="1"/>
  <c r="E52" i="25" s="1"/>
  <c r="E51" i="25" s="1"/>
  <c r="E50" i="25" s="1"/>
  <c r="E49" i="25" s="1"/>
  <c r="E48" i="25" s="1"/>
  <c r="E47" i="25" s="1"/>
  <c r="E46" i="25" s="1"/>
  <c r="D82" i="25"/>
  <c r="D81" i="25" s="1"/>
  <c r="D80" i="25" s="1"/>
  <c r="D79" i="25" s="1"/>
  <c r="D78" i="25" s="1"/>
  <c r="D77" i="25" s="1"/>
  <c r="D76" i="25" s="1"/>
  <c r="D75" i="25" s="1"/>
  <c r="D74" i="25" s="1"/>
  <c r="D73" i="25" s="1"/>
  <c r="D72" i="25" s="1"/>
  <c r="D71" i="25" s="1"/>
  <c r="D70" i="25" s="1"/>
  <c r="D69" i="25" s="1"/>
  <c r="D68" i="25" s="1"/>
  <c r="D67" i="25" s="1"/>
  <c r="D66" i="25" s="1"/>
  <c r="D65" i="25" s="1"/>
  <c r="D64" i="25" s="1"/>
  <c r="D63" i="25" s="1"/>
  <c r="D62" i="25" s="1"/>
  <c r="D61" i="25" s="1"/>
  <c r="D60" i="25" s="1"/>
  <c r="D59" i="25" s="1"/>
  <c r="D58" i="25" s="1"/>
  <c r="D57" i="25" s="1"/>
  <c r="D56" i="25" s="1"/>
  <c r="D55" i="25" s="1"/>
  <c r="D54" i="25" s="1"/>
  <c r="D53" i="25" s="1"/>
  <c r="D52" i="25" s="1"/>
  <c r="D51" i="25" s="1"/>
  <c r="D50" i="25" s="1"/>
  <c r="D49" i="25" s="1"/>
  <c r="D48" i="25" s="1"/>
  <c r="D47" i="25" s="1"/>
  <c r="D46" i="25" s="1"/>
  <c r="J64" i="25"/>
  <c r="J63" i="25" s="1"/>
  <c r="J62" i="25" s="1"/>
  <c r="J61" i="25" s="1"/>
  <c r="J60" i="25" s="1"/>
  <c r="J59" i="25" s="1"/>
  <c r="J58" i="25" s="1"/>
  <c r="J57" i="25" s="1"/>
  <c r="J56" i="25" s="1"/>
  <c r="J55" i="25" s="1"/>
  <c r="C64" i="25"/>
  <c r="C63" i="25" s="1"/>
  <c r="C62" i="25" s="1"/>
  <c r="C61" i="25" s="1"/>
  <c r="C60" i="25" s="1"/>
  <c r="C59" i="25" s="1"/>
  <c r="C58" i="25" s="1"/>
  <c r="C57" i="25" s="1"/>
  <c r="C56" i="25" s="1"/>
  <c r="C55" i="25" s="1"/>
  <c r="L11" i="25"/>
  <c r="L18" i="25" s="1"/>
  <c r="L25" i="25" s="1"/>
  <c r="L42" i="25" s="1"/>
  <c r="K11" i="25"/>
  <c r="K18" i="25" s="1"/>
  <c r="K25" i="25" s="1"/>
  <c r="K42" i="25" s="1"/>
  <c r="J11" i="25"/>
  <c r="J18" i="25" s="1"/>
  <c r="J25" i="25" s="1"/>
  <c r="J42" i="25" s="1"/>
  <c r="I11" i="25"/>
  <c r="I18" i="25" s="1"/>
  <c r="I25" i="25" s="1"/>
  <c r="I42" i="25" s="1"/>
  <c r="H11" i="25"/>
  <c r="H18" i="25" s="1"/>
  <c r="H25" i="25" s="1"/>
  <c r="H42" i="25" s="1"/>
  <c r="G11" i="25"/>
  <c r="G18" i="25" s="1"/>
  <c r="G25" i="25" s="1"/>
  <c r="G42" i="25" s="1"/>
  <c r="F11" i="25"/>
  <c r="F18" i="25" s="1"/>
  <c r="F25" i="25" s="1"/>
  <c r="F42" i="25" s="1"/>
  <c r="E11" i="25"/>
  <c r="E18" i="25" s="1"/>
  <c r="E25" i="25" s="1"/>
  <c r="E42" i="25" s="1"/>
  <c r="D11" i="25"/>
  <c r="D18" i="25" s="1"/>
  <c r="D25" i="25" s="1"/>
  <c r="D42" i="25" s="1"/>
  <c r="C11" i="25"/>
  <c r="C18" i="25" s="1"/>
  <c r="C25" i="25" s="1"/>
  <c r="C42" i="25" s="1"/>
  <c r="J54" i="25" l="1"/>
  <c r="J53" i="25" s="1"/>
  <c r="J52" i="25" s="1"/>
  <c r="J51" i="25" s="1"/>
  <c r="J50" i="25" s="1"/>
  <c r="J49" i="25" s="1"/>
  <c r="J48" i="25" s="1"/>
  <c r="J47" i="25" s="1"/>
  <c r="J46" i="25" s="1"/>
  <c r="J45" i="25" s="1"/>
  <c r="J104" i="25" s="1"/>
  <c r="C54" i="25"/>
  <c r="C53" i="25" s="1"/>
  <c r="C52" i="25" s="1"/>
  <c r="C51" i="25" s="1"/>
  <c r="C50" i="25" s="1"/>
  <c r="C49" i="25" s="1"/>
  <c r="C48" i="25" s="1"/>
  <c r="C47" i="25" s="1"/>
  <c r="C46" i="25" s="1"/>
  <c r="C45" i="25" s="1"/>
  <c r="C104" i="25" s="1"/>
  <c r="K54" i="25"/>
  <c r="K53" i="25" s="1"/>
  <c r="K52" i="25" s="1"/>
  <c r="K51" i="25" s="1"/>
  <c r="K50" i="25" s="1"/>
  <c r="K49" i="25" s="1"/>
  <c r="K48" i="25" s="1"/>
  <c r="K47" i="25" s="1"/>
  <c r="K46" i="25" s="1"/>
  <c r="K45" i="25" s="1"/>
  <c r="K104" i="25" s="1"/>
  <c r="D45" i="25"/>
  <c r="D104" i="25" s="1"/>
  <c r="L45" i="25"/>
  <c r="L104" i="25" s="1"/>
  <c r="E45" i="25"/>
  <c r="E104" i="25" s="1"/>
  <c r="F45" i="25"/>
  <c r="F104" i="25" s="1"/>
  <c r="G45" i="25"/>
  <c r="G104" i="25" s="1"/>
  <c r="H45" i="25"/>
  <c r="H104" i="25" s="1"/>
  <c r="I45" i="25"/>
  <c r="I104" i="25" s="1"/>
  <c r="C155" i="25"/>
  <c r="I155" i="25" l="1"/>
  <c r="D155" i="25"/>
  <c r="L155" i="25"/>
  <c r="E155" i="25"/>
  <c r="H155" i="25"/>
  <c r="J155" i="25"/>
  <c r="G155" i="25"/>
  <c r="F155" i="25"/>
  <c r="K155" i="25"/>
  <c r="J143" i="25"/>
  <c r="J142" i="25"/>
  <c r="J141" i="25"/>
  <c r="J140" i="25" s="1"/>
  <c r="J139" i="25"/>
  <c r="J138" i="25"/>
  <c r="J137" i="25" s="1"/>
  <c r="J136" i="25" s="1"/>
  <c r="J135" i="25" s="1"/>
  <c r="J134" i="25" s="1"/>
  <c r="J133" i="25" s="1"/>
  <c r="J132" i="25" s="1"/>
  <c r="J131" i="25" s="1"/>
  <c r="J130" i="25" s="1"/>
  <c r="J129" i="25" s="1"/>
  <c r="J128" i="25"/>
  <c r="J127" i="25" s="1"/>
  <c r="J126" i="25" s="1"/>
  <c r="J125" i="25"/>
  <c r="J124" i="25" s="1"/>
  <c r="J123" i="25" s="1"/>
  <c r="J122" i="25" s="1"/>
  <c r="J121" i="25" s="1"/>
  <c r="J120" i="25" s="1"/>
  <c r="J119" i="25" s="1"/>
  <c r="J118" i="25" s="1"/>
  <c r="J117" i="25" s="1"/>
  <c r="J116" i="25" s="1"/>
  <c r="J115" i="25" s="1"/>
  <c r="J114" i="25" s="1"/>
  <c r="J113" i="25" s="1"/>
  <c r="J112" i="25" s="1"/>
  <c r="J111" i="25" s="1"/>
  <c r="J110" i="25" s="1"/>
  <c r="J109" i="25" s="1"/>
  <c r="J108" i="25" s="1"/>
  <c r="J107" i="25" s="1"/>
  <c r="J106" i="25" s="1"/>
  <c r="J148" i="25" s="1"/>
  <c r="J149" i="25" s="1"/>
  <c r="G143" i="25"/>
  <c r="G142" i="25" s="1"/>
  <c r="G141" i="25" s="1"/>
  <c r="G140" i="25" s="1"/>
  <c r="G139" i="25" s="1"/>
  <c r="G138" i="25" s="1"/>
  <c r="G137" i="25" s="1"/>
  <c r="G136" i="25" s="1"/>
  <c r="G135" i="25" s="1"/>
  <c r="G134" i="25"/>
  <c r="G133" i="25"/>
  <c r="G132" i="25"/>
  <c r="G131" i="25" s="1"/>
  <c r="G130" i="25" s="1"/>
  <c r="G129" i="25" s="1"/>
  <c r="G128" i="25" s="1"/>
  <c r="G127" i="25" s="1"/>
  <c r="G126" i="25" s="1"/>
  <c r="G125" i="25" s="1"/>
  <c r="G124" i="25" s="1"/>
  <c r="G123" i="25" s="1"/>
  <c r="G122" i="25" s="1"/>
  <c r="G121" i="25"/>
  <c r="G120" i="25" s="1"/>
  <c r="G119" i="25"/>
  <c r="G118" i="25" s="1"/>
  <c r="G117" i="25" s="1"/>
  <c r="G116" i="25" s="1"/>
  <c r="G115" i="25" s="1"/>
  <c r="G114" i="25" s="1"/>
  <c r="G113" i="25" s="1"/>
  <c r="G112" i="25" s="1"/>
  <c r="G111" i="25" s="1"/>
  <c r="G110" i="25" s="1"/>
  <c r="G109" i="25" s="1"/>
  <c r="G108" i="25" s="1"/>
  <c r="G107" i="25" s="1"/>
  <c r="G106" i="25" s="1"/>
  <c r="G148" i="25" s="1"/>
  <c r="G149" i="25" s="1"/>
  <c r="H143" i="25"/>
  <c r="H142" i="25" s="1"/>
  <c r="H141" i="25" s="1"/>
  <c r="H140" i="25" s="1"/>
  <c r="H139" i="25" s="1"/>
  <c r="H138" i="25" s="1"/>
  <c r="H137" i="25" s="1"/>
  <c r="H136" i="25" s="1"/>
  <c r="H135" i="25" s="1"/>
  <c r="H134" i="25" s="1"/>
  <c r="H133" i="25" s="1"/>
  <c r="H132" i="25" s="1"/>
  <c r="H131" i="25" s="1"/>
  <c r="H130" i="25" s="1"/>
  <c r="H129" i="25" s="1"/>
  <c r="H128" i="25" s="1"/>
  <c r="H127" i="25" s="1"/>
  <c r="H126" i="25" s="1"/>
  <c r="H125" i="25" s="1"/>
  <c r="H124" i="25" s="1"/>
  <c r="H123" i="25" s="1"/>
  <c r="H122" i="25" s="1"/>
  <c r="H121" i="25" s="1"/>
  <c r="H120" i="25" s="1"/>
  <c r="H119" i="25" s="1"/>
  <c r="H118" i="25" s="1"/>
  <c r="H117" i="25" s="1"/>
  <c r="H116" i="25" s="1"/>
  <c r="H115" i="25" s="1"/>
  <c r="H114" i="25" s="1"/>
  <c r="H113" i="25" s="1"/>
  <c r="H112" i="25" s="1"/>
  <c r="H111" i="25" s="1"/>
  <c r="H110" i="25" s="1"/>
  <c r="H109" i="25" s="1"/>
  <c r="H108" i="25" s="1"/>
  <c r="H107" i="25" s="1"/>
  <c r="H106" i="25" s="1"/>
  <c r="H148" i="25" s="1"/>
  <c r="H149" i="25" s="1"/>
  <c r="L143" i="25"/>
  <c r="L142" i="25"/>
  <c r="L141" i="25"/>
  <c r="L140" i="25"/>
  <c r="L139" i="25"/>
  <c r="L138" i="25" s="1"/>
  <c r="L137" i="25" s="1"/>
  <c r="L136" i="25" s="1"/>
  <c r="L135" i="25" s="1"/>
  <c r="L134" i="25" s="1"/>
  <c r="L133" i="25" s="1"/>
  <c r="L132" i="25" s="1"/>
  <c r="L131" i="25" s="1"/>
  <c r="L130" i="25" s="1"/>
  <c r="L129" i="25" s="1"/>
  <c r="L128" i="25"/>
  <c r="L127" i="25" s="1"/>
  <c r="L126" i="25"/>
  <c r="L125" i="25" s="1"/>
  <c r="L124" i="25" s="1"/>
  <c r="L123" i="25" s="1"/>
  <c r="L122" i="25" s="1"/>
  <c r="L121" i="25" s="1"/>
  <c r="L120" i="25" s="1"/>
  <c r="L119" i="25" s="1"/>
  <c r="L118" i="25" s="1"/>
  <c r="L117" i="25" s="1"/>
  <c r="L116" i="25" s="1"/>
  <c r="L115" i="25" s="1"/>
  <c r="L114" i="25" s="1"/>
  <c r="L113" i="25" s="1"/>
  <c r="L112" i="25" s="1"/>
  <c r="L111" i="25" s="1"/>
  <c r="L110" i="25" s="1"/>
  <c r="L109" i="25" s="1"/>
  <c r="L108" i="25" s="1"/>
  <c r="L107" i="25" s="1"/>
  <c r="L106" i="25" s="1"/>
  <c r="L148" i="25" s="1"/>
  <c r="L149" i="25" s="1"/>
  <c r="K143" i="25"/>
  <c r="K142" i="25" s="1"/>
  <c r="K141" i="25" s="1"/>
  <c r="K140" i="25"/>
  <c r="K139" i="25" s="1"/>
  <c r="K138" i="25" s="1"/>
  <c r="K137" i="25" s="1"/>
  <c r="K136" i="25" s="1"/>
  <c r="K135" i="25" s="1"/>
  <c r="K134" i="25" s="1"/>
  <c r="K133" i="25" s="1"/>
  <c r="K132" i="25" s="1"/>
  <c r="K131" i="25" s="1"/>
  <c r="K130" i="25" s="1"/>
  <c r="K129" i="25" s="1"/>
  <c r="K128" i="25" s="1"/>
  <c r="K127" i="25" s="1"/>
  <c r="K126" i="25" s="1"/>
  <c r="K125" i="25" s="1"/>
  <c r="K124" i="25" s="1"/>
  <c r="K123" i="25" s="1"/>
  <c r="K122" i="25" s="1"/>
  <c r="K121" i="25" s="1"/>
  <c r="K120" i="25" s="1"/>
  <c r="K119" i="25" s="1"/>
  <c r="K118" i="25" s="1"/>
  <c r="K117" i="25" s="1"/>
  <c r="K116" i="25" s="1"/>
  <c r="K115" i="25" s="1"/>
  <c r="K114" i="25" s="1"/>
  <c r="K113" i="25" s="1"/>
  <c r="K112" i="25" s="1"/>
  <c r="K111" i="25" s="1"/>
  <c r="K110" i="25" s="1"/>
  <c r="K109" i="25" s="1"/>
  <c r="K108" i="25" s="1"/>
  <c r="K107" i="25" s="1"/>
  <c r="K106" i="25" s="1"/>
  <c r="K148" i="25" s="1"/>
  <c r="K149" i="25" s="1"/>
  <c r="F143" i="25"/>
  <c r="F142" i="25" s="1"/>
  <c r="F141" i="25" s="1"/>
  <c r="F140" i="25" s="1"/>
  <c r="F139" i="25" s="1"/>
  <c r="F138" i="25" s="1"/>
  <c r="F137" i="25" s="1"/>
  <c r="F136" i="25" s="1"/>
  <c r="F135" i="25" s="1"/>
  <c r="F134" i="25" s="1"/>
  <c r="F133" i="25" s="1"/>
  <c r="F132" i="25" s="1"/>
  <c r="F131" i="25" s="1"/>
  <c r="F130" i="25" s="1"/>
  <c r="F129" i="25" s="1"/>
  <c r="F128" i="25" s="1"/>
  <c r="F127" i="25" s="1"/>
  <c r="F126" i="25" s="1"/>
  <c r="F125" i="25" s="1"/>
  <c r="F124" i="25" s="1"/>
  <c r="F123" i="25" s="1"/>
  <c r="F122" i="25" s="1"/>
  <c r="F121" i="25" s="1"/>
  <c r="F120" i="25" s="1"/>
  <c r="F119" i="25" s="1"/>
  <c r="F118" i="25" s="1"/>
  <c r="F117" i="25" s="1"/>
  <c r="F116" i="25" s="1"/>
  <c r="F115" i="25" s="1"/>
  <c r="F114" i="25" s="1"/>
  <c r="F113" i="25" s="1"/>
  <c r="F112" i="25" s="1"/>
  <c r="F111" i="25" s="1"/>
  <c r="F110" i="25" s="1"/>
  <c r="F109" i="25" s="1"/>
  <c r="F108" i="25" s="1"/>
  <c r="F107" i="25" s="1"/>
  <c r="F106" i="25" s="1"/>
  <c r="F148" i="25" s="1"/>
  <c r="F149" i="25" s="1"/>
  <c r="I143" i="25"/>
  <c r="I142" i="25" s="1"/>
  <c r="I141" i="25"/>
  <c r="I140" i="25" s="1"/>
  <c r="I139" i="25" s="1"/>
  <c r="I138" i="25" s="1"/>
  <c r="I137" i="25" s="1"/>
  <c r="I136" i="25" s="1"/>
  <c r="I135" i="25" s="1"/>
  <c r="I134" i="25" s="1"/>
  <c r="I133" i="25"/>
  <c r="I132" i="25"/>
  <c r="I131" i="25" s="1"/>
  <c r="I130" i="25"/>
  <c r="I129" i="25" s="1"/>
  <c r="I128" i="25" s="1"/>
  <c r="I127" i="25" s="1"/>
  <c r="I126" i="25" s="1"/>
  <c r="I125" i="25" s="1"/>
  <c r="I124" i="25" s="1"/>
  <c r="I123" i="25" s="1"/>
  <c r="I122" i="25" s="1"/>
  <c r="I121" i="25" s="1"/>
  <c r="I120" i="25" s="1"/>
  <c r="I119" i="25" s="1"/>
  <c r="I118" i="25" s="1"/>
  <c r="I117" i="25" s="1"/>
  <c r="I116" i="25" s="1"/>
  <c r="I115" i="25" s="1"/>
  <c r="I114" i="25" s="1"/>
  <c r="I113" i="25" s="1"/>
  <c r="I112" i="25" s="1"/>
  <c r="I111" i="25" s="1"/>
  <c r="I110" i="25" s="1"/>
  <c r="I109" i="25" s="1"/>
  <c r="I108" i="25" s="1"/>
  <c r="I107" i="25" s="1"/>
  <c r="I106" i="25" s="1"/>
  <c r="I148" i="25" s="1"/>
  <c r="I149" i="25" s="1"/>
  <c r="D143" i="25"/>
  <c r="D142" i="25" s="1"/>
  <c r="D141" i="25" s="1"/>
  <c r="D140" i="25" s="1"/>
  <c r="D139" i="25" s="1"/>
  <c r="D138" i="25" s="1"/>
  <c r="D137" i="25" s="1"/>
  <c r="D136" i="25" s="1"/>
  <c r="D135" i="25" s="1"/>
  <c r="D134" i="25" s="1"/>
  <c r="D133" i="25" s="1"/>
  <c r="D132" i="25" s="1"/>
  <c r="D131" i="25" s="1"/>
  <c r="D130" i="25" s="1"/>
  <c r="D129" i="25" s="1"/>
  <c r="D128" i="25" s="1"/>
  <c r="D127" i="25" s="1"/>
  <c r="D126" i="25" s="1"/>
  <c r="D125" i="25" s="1"/>
  <c r="D124" i="25" s="1"/>
  <c r="D123" i="25" s="1"/>
  <c r="D122" i="25" s="1"/>
  <c r="D121" i="25" s="1"/>
  <c r="D120" i="25" s="1"/>
  <c r="D119" i="25" s="1"/>
  <c r="D118" i="25" s="1"/>
  <c r="D117" i="25" s="1"/>
  <c r="D116" i="25" s="1"/>
  <c r="D115" i="25" s="1"/>
  <c r="D114" i="25" s="1"/>
  <c r="D113" i="25" s="1"/>
  <c r="D112" i="25" s="1"/>
  <c r="D111" i="25" s="1"/>
  <c r="D110" i="25" s="1"/>
  <c r="D109" i="25" s="1"/>
  <c r="D108" i="25" s="1"/>
  <c r="D107" i="25" s="1"/>
  <c r="D106" i="25" s="1"/>
  <c r="D148" i="25" s="1"/>
  <c r="D149" i="25" s="1"/>
  <c r="E143" i="25"/>
  <c r="E142" i="25" s="1"/>
  <c r="E141" i="25"/>
  <c r="E140" i="25"/>
  <c r="E139" i="25"/>
  <c r="E138" i="25" s="1"/>
  <c r="E137" i="25" s="1"/>
  <c r="E136" i="25" s="1"/>
  <c r="E135" i="25" s="1"/>
  <c r="E134" i="25" s="1"/>
  <c r="E133" i="25" s="1"/>
  <c r="E132" i="25" s="1"/>
  <c r="E131" i="25" s="1"/>
  <c r="E130" i="25" s="1"/>
  <c r="E129" i="25" s="1"/>
  <c r="E128" i="25" s="1"/>
  <c r="E127" i="25" s="1"/>
  <c r="E126" i="25" s="1"/>
  <c r="E125" i="25" s="1"/>
  <c r="E124" i="25" s="1"/>
  <c r="E123" i="25" s="1"/>
  <c r="E122" i="25" s="1"/>
  <c r="E121" i="25" s="1"/>
  <c r="E120" i="25" s="1"/>
  <c r="E119" i="25" s="1"/>
  <c r="E118" i="25" s="1"/>
  <c r="E117" i="25" s="1"/>
  <c r="E116" i="25" s="1"/>
  <c r="E115" i="25" s="1"/>
  <c r="E114" i="25" s="1"/>
  <c r="E113" i="25" s="1"/>
  <c r="E112" i="25" s="1"/>
  <c r="E111" i="25" s="1"/>
  <c r="E110" i="25" s="1"/>
  <c r="E109" i="25" s="1"/>
  <c r="E108" i="25" s="1"/>
  <c r="E107" i="25" s="1"/>
  <c r="E106" i="25" s="1"/>
  <c r="E148" i="25" s="1"/>
  <c r="E149" i="25" s="1"/>
  <c r="C143" i="25"/>
  <c r="C142" i="25" s="1"/>
  <c r="C141" i="25" s="1"/>
  <c r="C140" i="25" s="1"/>
  <c r="C139" i="25" s="1"/>
  <c r="C138" i="25" s="1"/>
  <c r="C137" i="25" s="1"/>
  <c r="C136" i="25" s="1"/>
  <c r="C135" i="25" s="1"/>
  <c r="C134" i="25" s="1"/>
  <c r="C133" i="25" s="1"/>
  <c r="C132" i="25" s="1"/>
  <c r="C131" i="25" s="1"/>
  <c r="C130" i="25" s="1"/>
  <c r="C129" i="25" s="1"/>
  <c r="C128" i="25" s="1"/>
  <c r="C127" i="25" s="1"/>
  <c r="C126" i="25" s="1"/>
  <c r="C125" i="25" s="1"/>
  <c r="C124" i="25" s="1"/>
  <c r="C123" i="25" s="1"/>
  <c r="C122" i="25" s="1"/>
  <c r="C121" i="25" s="1"/>
  <c r="C120" i="25" s="1"/>
  <c r="C119" i="25" s="1"/>
  <c r="C118" i="25" s="1"/>
  <c r="C117" i="25" s="1"/>
  <c r="C116" i="25" s="1"/>
  <c r="C115" i="25" s="1"/>
  <c r="C114" i="25" s="1"/>
  <c r="C113" i="25" s="1"/>
  <c r="C112" i="25" s="1"/>
  <c r="C111" i="25" s="1"/>
  <c r="C110" i="25" s="1"/>
  <c r="C109" i="25" s="1"/>
  <c r="C108" i="25" s="1"/>
  <c r="C107" i="25" s="1"/>
  <c r="C106" i="25" s="1"/>
  <c r="C148" i="25" s="1"/>
  <c r="C149" i="25" s="1"/>
  <c r="K156" i="25" l="1"/>
  <c r="K158" i="25" s="1"/>
  <c r="K150" i="25"/>
  <c r="H150" i="25"/>
  <c r="H156" i="25"/>
  <c r="H158" i="25" s="1"/>
  <c r="L150" i="25"/>
  <c r="L156" i="25"/>
  <c r="L158" i="25" s="1"/>
  <c r="G150" i="25"/>
  <c r="G156" i="25"/>
  <c r="G158" i="25" s="1"/>
  <c r="C150" i="25"/>
  <c r="C156" i="25"/>
  <c r="C158" i="25" s="1"/>
  <c r="C160" i="25" s="1"/>
  <c r="D159" i="25" s="1"/>
  <c r="D156" i="25"/>
  <c r="D158" i="25" s="1"/>
  <c r="D150" i="25"/>
  <c r="I156" i="25"/>
  <c r="I158" i="25" s="1"/>
  <c r="I150" i="25"/>
  <c r="E156" i="25"/>
  <c r="E158" i="25" s="1"/>
  <c r="E150" i="25"/>
  <c r="J150" i="25"/>
  <c r="J156" i="25"/>
  <c r="J158" i="25" s="1"/>
  <c r="F156" i="25"/>
  <c r="F158" i="25" s="1"/>
  <c r="F150" i="25"/>
  <c r="D160" i="25" l="1"/>
  <c r="E159" i="25" s="1"/>
  <c r="E160" i="25" s="1"/>
  <c r="F159" i="25" s="1"/>
  <c r="F160" i="25" s="1"/>
  <c r="G159" i="25" s="1"/>
  <c r="G160" i="25" s="1"/>
  <c r="H159" i="25" s="1"/>
  <c r="H160" i="25" s="1"/>
  <c r="I159" i="25" s="1"/>
  <c r="I160" i="25" s="1"/>
  <c r="J159" i="25" s="1"/>
  <c r="J160" i="25" s="1"/>
  <c r="K159" i="25" s="1"/>
  <c r="K160" i="25" s="1"/>
  <c r="L159" i="25" s="1"/>
  <c r="L160" i="25" s="1"/>
</calcChain>
</file>

<file path=xl/sharedStrings.xml><?xml version="1.0" encoding="utf-8"?>
<sst xmlns="http://schemas.openxmlformats.org/spreadsheetml/2006/main" count="1179" uniqueCount="794">
  <si>
    <t>Venituri financiare</t>
  </si>
  <si>
    <t>Cheltuieli financiare</t>
  </si>
  <si>
    <t>Alte venituri din exploatare</t>
  </si>
  <si>
    <t>Implementare si operare</t>
  </si>
  <si>
    <t>Nr. Crt.</t>
  </si>
  <si>
    <t>CATEGORIA</t>
  </si>
  <si>
    <t>AN 1</t>
  </si>
  <si>
    <t>AN 2</t>
  </si>
  <si>
    <t>AN 3</t>
  </si>
  <si>
    <t>AN 4</t>
  </si>
  <si>
    <t>AN 5</t>
  </si>
  <si>
    <t>AN 6</t>
  </si>
  <si>
    <t>AN 7</t>
  </si>
  <si>
    <t>AN 8</t>
  </si>
  <si>
    <t>AN 9</t>
  </si>
  <si>
    <t>AN 10</t>
  </si>
  <si>
    <t>ACTIVITATEA DE FINANTARE</t>
  </si>
  <si>
    <t>INCASARI DIN ACTIVITATEA DE FINANTARE</t>
  </si>
  <si>
    <t>Credite pe termen lung, din care</t>
  </si>
  <si>
    <t>Imprumut pentru realizarea investitiei</t>
  </si>
  <si>
    <t>Alte Credite pe termen mediu si lung, leasinguri, alte datorii financiare</t>
  </si>
  <si>
    <t>Credite pe termen scurt</t>
  </si>
  <si>
    <t>Total intrari de lichiditati din activitatea de finantare</t>
  </si>
  <si>
    <t>PLATI DIN ACTIVITATEA DE FINANTARE</t>
  </si>
  <si>
    <t xml:space="preserve">Rambursari de Credite pe termen mediu si lung, din care:  </t>
  </si>
  <si>
    <t xml:space="preserve">      Rate la imprumut - cofinantare la proiect</t>
  </si>
  <si>
    <t xml:space="preserve">      Rate la alte credite pe termen mediu si lung, leasinguri, alte datorii financ.</t>
  </si>
  <si>
    <t>Rambursari de credite pe termen scurt</t>
  </si>
  <si>
    <t>Total iesiri de lichiditati din activitatea finantare</t>
  </si>
  <si>
    <t>Flux de lichiditati din activitatea de finantare</t>
  </si>
  <si>
    <t>ACTIVITATEA DE INVESTITII</t>
  </si>
  <si>
    <t>INCASARI DIN ACTIVITATEA DE INVESTITII</t>
  </si>
  <si>
    <t>Vanzari de active, incl TVA</t>
  </si>
  <si>
    <t>Total intrari de lichididati din activitatea de investitii</t>
  </si>
  <si>
    <t xml:space="preserve">Achizitii de active fixe corporale, incl TVA </t>
  </si>
  <si>
    <t>Achizitii de active fixe necorporale, incl TVA</t>
  </si>
  <si>
    <t>Total iesiri de lichididati din activitatea de investitii</t>
  </si>
  <si>
    <t>Flux de lichiditati din activitatea de  investitii</t>
  </si>
  <si>
    <t>Flux de lichiditati din activitatea de investitii si finantare</t>
  </si>
  <si>
    <t>ACTIVITATEA DE EXPLOATARE</t>
  </si>
  <si>
    <t>INCASARI DIN ACTIVITATEA DE EXPLOATARE</t>
  </si>
  <si>
    <t>Venituri din exploatare, incl TVA</t>
  </si>
  <si>
    <t>Alte venituri din exploatare (fără TVA)</t>
  </si>
  <si>
    <t>TVA aferentă altor venituri din exploatare</t>
  </si>
  <si>
    <t>Total intrari de lichiditati din activitatea de exploatare</t>
  </si>
  <si>
    <t>PLATI DIN ACTIVITATEA DE EXPLOATARE</t>
  </si>
  <si>
    <t>Cheltuieli din exploatare, incl TVA</t>
  </si>
  <si>
    <t>Cheltuieli cu materiile prime si cu materialele consumabile</t>
  </si>
  <si>
    <t>Cheltuieli cu materiile prime si cu materialele consumabile (fără TVA)</t>
  </si>
  <si>
    <t>TVA aferentă cheltuielilor cu materiile prime si cu materialele consumabile (fără TVA)</t>
  </si>
  <si>
    <t>Salarii si indemnizatii</t>
  </si>
  <si>
    <t xml:space="preserve">Cheltuieli cu asigurarile si protectia sociala </t>
  </si>
  <si>
    <t>Cheltuielile privind dobanzile</t>
  </si>
  <si>
    <t xml:space="preserve">     La imprumut - cofinantare la proiect</t>
  </si>
  <si>
    <t xml:space="preserve">     La alte credite pe termen mediu si lung, leasinguri, alte datorii financiare</t>
  </si>
  <si>
    <t xml:space="preserve">     La credite pe termen scurt</t>
  </si>
  <si>
    <t>Alte cheltuieli financiare (pierderi din creante legate de participatii, din diferente de curs valutar, din sconturi obtinute, privind investitiile financiare cedate, alte cheltuieli financiare)</t>
  </si>
  <si>
    <t>Total iesiri de lichiditati din activitatea de exploatare</t>
  </si>
  <si>
    <t>Flux de lichiditati brut din activitatea de  exploatare</t>
  </si>
  <si>
    <t>Flux de lichiditati total brut inainte de plati pentru impozit pe profit /cifra de afaceri si ajustare TVA</t>
  </si>
  <si>
    <t>Impozit pe profit/cifra de afaceri</t>
  </si>
  <si>
    <t xml:space="preserve">Plati/incasari pentru impozite si taxe  </t>
  </si>
  <si>
    <t xml:space="preserve">Flux de lichiditati net din activitatea de exploatare </t>
  </si>
  <si>
    <t>FLUX DE LICHIDITATI (CASH FLOW)</t>
  </si>
  <si>
    <t xml:space="preserve">Flux de lichiditati net al perioadei </t>
  </si>
  <si>
    <t xml:space="preserve">Disponibil de numerar la inceputul perioadei </t>
  </si>
  <si>
    <t xml:space="preserve">Disponibil de numerar la sfarsitul perioadei </t>
  </si>
  <si>
    <t>Venituri din chirii  (fără TVA)</t>
  </si>
  <si>
    <t>TVA aferentă veniturilor din chirii</t>
  </si>
  <si>
    <t>Alte cheltuieli administrative</t>
  </si>
  <si>
    <t>Cheltuieli administrative (fără TVA)</t>
  </si>
  <si>
    <t>TVA aferentă cheltuielilor administrative</t>
  </si>
  <si>
    <t>Plati TVA (dacă este cazul)</t>
  </si>
  <si>
    <t>Rambursari TVA  (dacă este cazul)</t>
  </si>
  <si>
    <t>Venituri din închiriere spaţii/sală de conferinţă</t>
  </si>
  <si>
    <t>Completați următoarele tabele cu proiecțiile de venituri și cheltuieli aferente doar activității ce face obiectul proiectului de investiții</t>
  </si>
  <si>
    <t>Donaţii</t>
  </si>
  <si>
    <t>4.1.</t>
  </si>
  <si>
    <t>4.2.</t>
  </si>
  <si>
    <t>Contribuţia entităţilor publice (buget de stat/local)</t>
  </si>
  <si>
    <t>Aport asociaţi la capitalul societăţii</t>
  </si>
  <si>
    <t>Venituri din alocatii bugetare pentru reparatii capitale</t>
  </si>
  <si>
    <t>Venituri din alocatii bugetare pentru reparatii capitale(fără TVA)</t>
  </si>
  <si>
    <t>TVA aferentă veniturilor din alocatii bugetare pentru reparatii capitale</t>
  </si>
  <si>
    <t>Alte cheltuieli externe (cu energia, apa, servicii de salubritate, alte utilităţi)</t>
  </si>
  <si>
    <t>Cheltuieli cu servicii de consultanţă specializată  exernalizată</t>
  </si>
  <si>
    <t>Cheltuieli cu servicii de consultanţă specializată  exernalizată (fără TVA)</t>
  </si>
  <si>
    <t>TVA aferentă  serviciilor de consultanţă specializată  exernalizată</t>
  </si>
  <si>
    <t>Alte cheltuieli externe (cu energia, apa, etc) fără TVA</t>
  </si>
  <si>
    <t>TVA aferentă altor cheltuieli externe (cu energia, apa, etc)</t>
  </si>
  <si>
    <t>Alte cheltuieli de exploatare</t>
  </si>
  <si>
    <t>Alte cheltuieli de exploatare (fără TVA)</t>
  </si>
  <si>
    <t>TVA aferentă altor cheltuieli de exploatare</t>
  </si>
  <si>
    <t>Venituri din redevenţe, ca urmare a realizării transferului tehnologic</t>
  </si>
  <si>
    <t>Venituri din  redevenţe, ca urmare a realizării transferului tehnologic (fără TVA)</t>
  </si>
  <si>
    <t>TVA aferentă veniturilor redevenţe, ca urmare a realizării transferului tehnologic</t>
  </si>
  <si>
    <t>Venituri din consultanţa şi asistenta tehnica de specialitate</t>
  </si>
  <si>
    <t>Venituri din consultanţa şi asistenta tehnica de specialitate(fără TVA)</t>
  </si>
  <si>
    <t>TVA aferentă veniturilor din consultanţa şi asistenta tehnica de specialitate</t>
  </si>
  <si>
    <t>Venituri din închirierea de utilaje şi echipamente în cazul incubatoarelor tehnologice şi de afaceri</t>
  </si>
  <si>
    <t>Venituri din închirierea de utilaje şi echipamente în cazul incubatoarelor tehnologice şi de afaceri(fără TVA)</t>
  </si>
  <si>
    <t>TVA aferentă veniturilor din închirierea de utilaje şi echipamente în cazul incubatoarelor tehnologice şi de afaceri</t>
  </si>
  <si>
    <t>Venituri din transmiterea drepturilor de proprietate intelectuală şi exploatarea acestora</t>
  </si>
  <si>
    <t>Venituri din transmiterea drepturilor de proprietate intelectuală şi exploatarea acestora(fără TVA)</t>
  </si>
  <si>
    <t>TVA aferentă veniturilor din transmiterea drepturilor de proprietate intelectuală şi exploatarea acestora</t>
  </si>
  <si>
    <t>Venituri din urmărirea modului de respectare a dreptului de exploatare a proprietăţii intelectuale</t>
  </si>
  <si>
    <t>Venituri din urmărirea modului de respectare a dreptului de exploatare a proprietăţii intelectuale(fără TVA)</t>
  </si>
  <si>
    <t>TVA aferentă veniturilor din urmărirea modului de respectare a dreptului de exploatare a proprietăţii intelectuale</t>
  </si>
  <si>
    <t>alte venituri din prestarea serviciilor în domeniu(fără TVA)</t>
  </si>
  <si>
    <t>TVA aferentă altor venituri din prestarea serviciilor în domeniu</t>
  </si>
  <si>
    <t>Alte venituri din prestarea serviciilor în domeniu</t>
  </si>
  <si>
    <t>Nr. crt</t>
  </si>
  <si>
    <t>Denumirea capitolelor şi subcapitolelor</t>
  </si>
  <si>
    <t>Cheltuieli eligibile</t>
  </si>
  <si>
    <t>Total eligibil</t>
  </si>
  <si>
    <t>Cheltuieli neeligibile</t>
  </si>
  <si>
    <t>Total neeligibil</t>
  </si>
  <si>
    <t>TOTAL</t>
  </si>
  <si>
    <t>Baza</t>
  </si>
  <si>
    <t>TVA elig.</t>
  </si>
  <si>
    <t>TVA ne-elig. (TVA aferentă cheltuielilor neeligibile şi TVA deductibilă aferentă cheltuielilor eligibile)</t>
  </si>
  <si>
    <t>CAP. 1</t>
  </si>
  <si>
    <t>TOTAL CAPITOL 1</t>
  </si>
  <si>
    <t>CAP. 2</t>
  </si>
  <si>
    <t>CAP. 3</t>
  </si>
  <si>
    <t>Studii de teren</t>
  </si>
  <si>
    <t>Consultanta</t>
  </si>
  <si>
    <t>Asistenta tehnica</t>
  </si>
  <si>
    <t>CAP. 4</t>
  </si>
  <si>
    <t>Echipamente tehnologice, utilaje, instalații de lucru, mobilier, echipamente informatice, birotică</t>
  </si>
  <si>
    <t xml:space="preserve">Echipamente specifice în scopul obţinerii unei economii de energie, sisteme care utilizează surse regenerabile/ alternative de energie </t>
  </si>
  <si>
    <t>TOTAL CAPITOL 4</t>
  </si>
  <si>
    <t>CAP. 5</t>
  </si>
  <si>
    <t>TOTAL CAPITOL 5</t>
  </si>
  <si>
    <t>CAP. 6</t>
  </si>
  <si>
    <t>TOTAL CAPITOL 6</t>
  </si>
  <si>
    <t xml:space="preserve">Cheltuielile cu activitatea de audit financiar extern </t>
  </si>
  <si>
    <t>7.1</t>
  </si>
  <si>
    <t>TOTAL CAPITOL 7</t>
  </si>
  <si>
    <t>TOTAL CAPITOL 8</t>
  </si>
  <si>
    <t>TOTAL GENERAL</t>
  </si>
  <si>
    <t>Nr crt</t>
  </si>
  <si>
    <t>SURSE DE FINANŢARE</t>
  </si>
  <si>
    <t>Valoare (lei)</t>
  </si>
  <si>
    <t>I</t>
  </si>
  <si>
    <t>Valoarea totală a cererii de finantare, din care :</t>
  </si>
  <si>
    <t>I.a.</t>
  </si>
  <si>
    <t>Valoarea totala neeligibilă, inclusiv TVA aferenta</t>
  </si>
  <si>
    <t>I.b.</t>
  </si>
  <si>
    <t xml:space="preserve">Valoarea totala eligibilă </t>
  </si>
  <si>
    <t>II</t>
  </si>
  <si>
    <t>Contribuţia proprie, din care :</t>
  </si>
  <si>
    <t>II.a.</t>
  </si>
  <si>
    <t xml:space="preserve">Contribuţia solicitantului la cheltuieli eligibile </t>
  </si>
  <si>
    <t>II.b.</t>
  </si>
  <si>
    <t>Contribuţia solicitantului la cheltuieli neeligibile, inclusiv TVA aferenta</t>
  </si>
  <si>
    <t>III</t>
  </si>
  <si>
    <t>ASISTENŢĂ FINANCIARĂ NERAMBURSABILĂ SOLICITATĂ</t>
  </si>
  <si>
    <t>Valoarea totala eligibilă -schemă de minimis</t>
  </si>
  <si>
    <t>Valoarea totala eligibilă -schemă de ajutor de stat regional</t>
  </si>
  <si>
    <t>Total</t>
  </si>
  <si>
    <t>Categorii MySMIS</t>
  </si>
  <si>
    <t>Subcategorii MySMIS</t>
  </si>
  <si>
    <t xml:space="preserve">Valoarea contabilă a activelor reutilizate (tangibile și intangibile),  înscrisă  in contabilitatea solicitantului la sfârșitul anului fiscal anterior depunerii cererii de finanţare,  reprezentată din valoarea contabilă netă (i.e. valoarea de intrare  minus amortizarea)   </t>
  </si>
  <si>
    <t xml:space="preserve">Active reutilizate (tangibile și intangibile) </t>
  </si>
  <si>
    <t>valoarea contabilă netă (i.e. valoarea de intrare minus amortizarea)</t>
  </si>
  <si>
    <t xml:space="preserve">% de reutilizare a activelor(tangibile și intangibile) </t>
  </si>
  <si>
    <t>Valoare</t>
  </si>
  <si>
    <t>Activ 1</t>
  </si>
  <si>
    <t>Activ 2</t>
  </si>
  <si>
    <t>Activ 3</t>
  </si>
  <si>
    <t>Activ 4</t>
  </si>
  <si>
    <t>Activ 5</t>
  </si>
  <si>
    <t>Activ 6</t>
  </si>
  <si>
    <t>Activ 7</t>
  </si>
  <si>
    <t>Activ 8</t>
  </si>
  <si>
    <t>Activ 9</t>
  </si>
  <si>
    <t>Activ 10</t>
  </si>
  <si>
    <t>Activ 11</t>
  </si>
  <si>
    <t>Activ 12</t>
  </si>
  <si>
    <t>Activ 13</t>
  </si>
  <si>
    <t>Activ 14</t>
  </si>
  <si>
    <t>Activ 15</t>
  </si>
  <si>
    <t>Activ 16</t>
  </si>
  <si>
    <t>Activ 17</t>
  </si>
  <si>
    <t>Activ 18</t>
  </si>
  <si>
    <t>Activ 19</t>
  </si>
  <si>
    <t>Activ 20</t>
  </si>
  <si>
    <t>Activ 21</t>
  </si>
  <si>
    <t>Activ 22</t>
  </si>
  <si>
    <t>Activ 23</t>
  </si>
  <si>
    <t>Activ 24</t>
  </si>
  <si>
    <t>Activ 25</t>
  </si>
  <si>
    <t>Activ 26</t>
  </si>
  <si>
    <t>Activ 27</t>
  </si>
  <si>
    <t>Activ 28</t>
  </si>
  <si>
    <t>Activ 29</t>
  </si>
  <si>
    <t>Activ 30</t>
  </si>
  <si>
    <t>1 - BUGETUL CERERII DE FINANTARE</t>
  </si>
  <si>
    <t>Completați cu informatii din Bilanțul aferent ultimelor trei exercitii financiare incheiate (ultimii 3 ani fiscali). N reprezintă anul fiscal anterior depunerii cererii de finanțare. Solicitanții care au mai puțin de 3 exerciții financiare încheiate vor completa doar coloanele aferente anului (N), respectiv (N-1).</t>
  </si>
  <si>
    <t>N-2</t>
  </si>
  <si>
    <t>N-1</t>
  </si>
  <si>
    <t>N</t>
  </si>
  <si>
    <t>A.Active imobilizate</t>
  </si>
  <si>
    <t>I.Imobilizari necorporale</t>
  </si>
  <si>
    <t>II.Imobilizari corporale</t>
  </si>
  <si>
    <t>1. Terenuri si constructii</t>
  </si>
  <si>
    <t>2. Instalatii tehnice si masini</t>
  </si>
  <si>
    <t>3. Alte instalatii, utilaje si mobilier</t>
  </si>
  <si>
    <t>4. Investiții imobiliare</t>
  </si>
  <si>
    <t>5. Imobilizări corporale în curs de execuție</t>
  </si>
  <si>
    <t>6. Investiții imobiliare în curs de execuție</t>
  </si>
  <si>
    <t>7. Avansuri acordate pentru imobilizări corporale</t>
  </si>
  <si>
    <t>Imobilizari corporale - total</t>
  </si>
  <si>
    <t>III.Imobilizari financiare</t>
  </si>
  <si>
    <t>Active imobilizate - total</t>
  </si>
  <si>
    <t>B.Active circulante</t>
  </si>
  <si>
    <t>I.Stocuri:</t>
  </si>
  <si>
    <t>1. Materii prime si materiale consumabile</t>
  </si>
  <si>
    <t>2. Productia in curs de executie</t>
  </si>
  <si>
    <t>3. Produse finite si marfuri</t>
  </si>
  <si>
    <t>4. Avansuri pentru cumparari stocuri</t>
  </si>
  <si>
    <t>Stocuri - total</t>
  </si>
  <si>
    <t>II.Creante</t>
  </si>
  <si>
    <t>III.Investitii financiare pe termen scurt</t>
  </si>
  <si>
    <t>IV.Casa si conturi la banci</t>
  </si>
  <si>
    <t>Active circulante - total</t>
  </si>
  <si>
    <t>C.Cheltuieli in avans</t>
  </si>
  <si>
    <t>1. Sume de reluat într-o perioadă de până la un an</t>
  </si>
  <si>
    <t>2. Sume de reluat într-o perioadă mai mare de un an</t>
  </si>
  <si>
    <t>D.Datorii: sumele care trebuie platite intr-o perioada de pana la un an</t>
  </si>
  <si>
    <t>1.  Împrumuturi din emisiunea de obligatiuni, prezentându-se separat împrumuturile din emisiunea de obligatiuni convertibile</t>
  </si>
  <si>
    <t>2. Sume datorate institutiilor de credit</t>
  </si>
  <si>
    <t>3. Avansuri încasate în contul comenzilor</t>
  </si>
  <si>
    <t>4. Datorii comerciale - furnizori</t>
  </si>
  <si>
    <t>5. Efecte de comert de platit</t>
  </si>
  <si>
    <t>6. Sume datorate entitatilor afiliate</t>
  </si>
  <si>
    <t>7. Sume datorate entitatilor de care compania este legata în virtutea intereselor de participare</t>
  </si>
  <si>
    <t>8. Alte datorii, inclusiv datoriile fiscale si datoriile privind asigurarile sociale</t>
  </si>
  <si>
    <t>Datorii: sumele care trebuie platite intr-o perioada de pana la un an</t>
  </si>
  <si>
    <t>E.Active circulante nete/datorii curente nete</t>
  </si>
  <si>
    <t>F.Total active minus datorii curente</t>
  </si>
  <si>
    <t>G.Datorii: sumele care trebuie platite intr-o perioada mai mare de un an</t>
  </si>
  <si>
    <t>1. Împrumuturi din emisiunea de obligatiuni, prezentându-se separat împrumuturile din emisiunea de obligatiuni convertibile</t>
  </si>
  <si>
    <t xml:space="preserve">5. Efecte de comert de platit </t>
  </si>
  <si>
    <t xml:space="preserve">6. Sume datorate entitatilor afiliate </t>
  </si>
  <si>
    <t xml:space="preserve">8. Alte datorii, inclusiv datoriile fiscale si datoriile privind asigurarile sociale </t>
  </si>
  <si>
    <t>Datorii ce trebuie platite intr-o perioada mai mare de un an - total</t>
  </si>
  <si>
    <t>H.Provizioane</t>
  </si>
  <si>
    <t>I.Venituri in avans</t>
  </si>
  <si>
    <t xml:space="preserve">1. Subvenţii pentru investiţii </t>
  </si>
  <si>
    <t>Sume de reluat într-o perioadă de până la un an</t>
  </si>
  <si>
    <t>Sume de reluat într-o perioadă mai mare de un an</t>
  </si>
  <si>
    <t>2. Venituri înregistrate în avans</t>
  </si>
  <si>
    <t>Sume de reluat intr-o perioada de pana la un an</t>
  </si>
  <si>
    <t>Sume de reluat intr-o perioada mai mare de un an</t>
  </si>
  <si>
    <r>
      <rPr>
        <sz val="10"/>
        <rFont val="Calibri"/>
        <family val="2"/>
        <charset val="238"/>
        <scheme val="minor"/>
      </rPr>
      <t>3. Venituri în avans aferente activelor primite prin transfer de la clienţi</t>
    </r>
    <r>
      <rPr>
        <b/>
        <sz val="10"/>
        <rFont val="Calibri"/>
        <family val="2"/>
        <charset val="238"/>
        <scheme val="minor"/>
      </rPr>
      <t xml:space="preserve"> </t>
    </r>
  </si>
  <si>
    <t>Fondul comercial negativ</t>
  </si>
  <si>
    <t>J.Capital si rezerve</t>
  </si>
  <si>
    <t>I.Capital, din care</t>
  </si>
  <si>
    <t xml:space="preserve">    Capital subscris vărsat</t>
  </si>
  <si>
    <t xml:space="preserve">    Capital subscris nevărsat</t>
  </si>
  <si>
    <t xml:space="preserve">    Patrimoniu regiei</t>
  </si>
  <si>
    <t xml:space="preserve">    Patrimoniul institutelor naționale de cercetare-dezvoltare</t>
  </si>
  <si>
    <t xml:space="preserve">    Alte elemente de capitaluri proprii</t>
  </si>
  <si>
    <t>II.Prime de capital</t>
  </si>
  <si>
    <t>III.Rezerve din reevaluare</t>
  </si>
  <si>
    <t>Sold Creditor</t>
  </si>
  <si>
    <t>Sold Debitor</t>
  </si>
  <si>
    <t>IV.Rezerve</t>
  </si>
  <si>
    <t>Acţiuni proprii</t>
  </si>
  <si>
    <t>Câştiguri legate de instrumentele de capitaluri proprii</t>
  </si>
  <si>
    <t>Pierderi legate de instrumentele de capitaluri proprii</t>
  </si>
  <si>
    <t>V.Rezultatul reportat</t>
  </si>
  <si>
    <t>VI.Rezultatul exercitiului financiar</t>
  </si>
  <si>
    <t>Repartizarea profitului</t>
  </si>
  <si>
    <t>Capitaluri proprii - total</t>
  </si>
  <si>
    <t>Patrimoniul public</t>
  </si>
  <si>
    <t>Patrimoniul privat</t>
  </si>
  <si>
    <t>Capitaluri - total</t>
  </si>
  <si>
    <t>TOTAL ACTIV</t>
  </si>
  <si>
    <t>TOTAL CAPITALURI SI DATORII</t>
  </si>
  <si>
    <t>1B - Contul de profit și pierdere</t>
  </si>
  <si>
    <t>Completați cu informatii din Contul de profit și pierdere aferent ultimelor trei exercitii financiare incheiate (ultimii 3 ani fiscali).  N reprezintă anul fiscal anterior depunerii cererii de finanțare. Solicitanții care au mai puțin de 3 exerciții financiare încheiate vor completa doar coloanele aferente anului (N), respectiv (N-1).</t>
  </si>
  <si>
    <t>Cifra de afaceri neta</t>
  </si>
  <si>
    <t>Venituri aferente costului producției în curs de execuție (+ pentru C; - pentru D)</t>
  </si>
  <si>
    <t>Venituri  din productia de imobilizări necorporale și corporale</t>
  </si>
  <si>
    <t>Venituri din reevaluarea imobilizărilor corporale</t>
  </si>
  <si>
    <t>Venituri din producția de investiții imobiliare</t>
  </si>
  <si>
    <t>Venituri din subvenții de exploatare</t>
  </si>
  <si>
    <t>Venituri din exploatare - total</t>
  </si>
  <si>
    <t xml:space="preserve">Cheltuieli cu materiile prime şi materialele consumabile </t>
  </si>
  <si>
    <t>Alte cheltuieli materiale</t>
  </si>
  <si>
    <t>Alte cheltuieli externe (cu energie şi apă)</t>
  </si>
  <si>
    <t xml:space="preserve">Cheltuieli privind mărfurile </t>
  </si>
  <si>
    <t>Reduceri comerciale primite</t>
  </si>
  <si>
    <t>Cheltuieli cu personalul</t>
  </si>
  <si>
    <t>Ajustări de valoare privind imobilizările corporale şi necorporale</t>
  </si>
  <si>
    <t xml:space="preserve">Ajustări de valoare privind activele circulante </t>
  </si>
  <si>
    <t xml:space="preserve">Alte cheltuieli de exploatare </t>
  </si>
  <si>
    <t xml:space="preserve">Ajustări privind provizioanele  </t>
  </si>
  <si>
    <t>Cheltuieli din exploatare - total</t>
  </si>
  <si>
    <t>Rezultatul din exploatare</t>
  </si>
  <si>
    <t>Rezultatul din exploatare Profit</t>
  </si>
  <si>
    <t>Rezultatul din exploatare Pierdere</t>
  </si>
  <si>
    <t>Venituri din interese de participare</t>
  </si>
  <si>
    <t>Venituri din dobânzi</t>
  </si>
  <si>
    <t>Venituri din subvenţii de exploatare pentru dobânda datorată</t>
  </si>
  <si>
    <t>Alte venituri financiare</t>
  </si>
  <si>
    <t>Ajustări de valoare privind imobilizările financiare şi investiţiile financiare deţinute ca active circulante</t>
  </si>
  <si>
    <t xml:space="preserve">Cheltuieli privind dobânzile </t>
  </si>
  <si>
    <t xml:space="preserve">Alte cheltuieli financiare  </t>
  </si>
  <si>
    <t>Rezultatul financiar</t>
  </si>
  <si>
    <t>Rezultatul financiar Profit</t>
  </si>
  <si>
    <t>Rezultatul financiar Pierdere</t>
  </si>
  <si>
    <t>Rezultatul curent</t>
  </si>
  <si>
    <t>Rezultatul curent Profit</t>
  </si>
  <si>
    <t>Rezultatul curent Pierdere</t>
  </si>
  <si>
    <t>Venituri extraordinare</t>
  </si>
  <si>
    <t>Cheltuieli extraordinare</t>
  </si>
  <si>
    <t>Rezultatul extraordinar</t>
  </si>
  <si>
    <t>Rezultatul extraordinar Profit</t>
  </si>
  <si>
    <t>Rezultatul extraordinar Pierdere</t>
  </si>
  <si>
    <t>Venituri totale</t>
  </si>
  <si>
    <t>Cheltuieli totale</t>
  </si>
  <si>
    <t>Rezultatul brut</t>
  </si>
  <si>
    <t>Rezultatul brut Profit</t>
  </si>
  <si>
    <t>Rezultatul brut Pierdere</t>
  </si>
  <si>
    <t>Impozit pe profit</t>
  </si>
  <si>
    <t>Alte impozite neprezentate la elementele de mai sus</t>
  </si>
  <si>
    <t>Rezultatul net</t>
  </si>
  <si>
    <t>Rezultatul net Profit</t>
  </si>
  <si>
    <t>Rezultatul net Pierdere</t>
  </si>
  <si>
    <t>Verificarea încadrării solicitantului în categoria întreprinderilor în dificultate</t>
  </si>
  <si>
    <t>Pentru a fi eligibil, solicitantul trebuie să nu se încadreze în categoria întreprinderilor în dificultate.</t>
  </si>
  <si>
    <t>Verificarea de la pct. 1) si 4) se face în mod automat, în baza informațiilor introduse deja. Verificarea de la pct. 1) nu este aplicabilă întreprinderilor ce au mai puțin de 3 ani de la înființare.
Punctele 2) și 3) de mai jos fac obiectul Declarației de eligibilitate, pe propria răspundere.</t>
  </si>
  <si>
    <r>
      <t xml:space="preserve">1. Când mai mult de jumătate din capitalul social subscris a dispărut din cauza pierderilor acumulate.
</t>
    </r>
    <r>
      <rPr>
        <b/>
        <i/>
        <sz val="10"/>
        <rFont val="Calibri"/>
        <family val="2"/>
        <charset val="238"/>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</si>
  <si>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t>i) Se calculează Rezultatul total acumulat al solicitantului</t>
  </si>
  <si>
    <t>Rezultatul reportat</t>
  </si>
  <si>
    <t>Rezultatul exercitiului financiar</t>
  </si>
  <si>
    <t>Rezultatul total acumulat</t>
  </si>
  <si>
    <t>Dacă Rezultatul total acumulat este pozitiv, atunci solicitantul nu se încadrează în categoria întreprinderilor în dificultate.</t>
  </si>
  <si>
    <r>
      <t>ii) Dacă Rezultatul total acumulat este negativ (</t>
    </r>
    <r>
      <rPr>
        <b/>
        <sz val="10"/>
        <rFont val="Calibri"/>
        <family val="2"/>
        <charset val="238"/>
      </rPr>
      <t>Pierdere acumulata</t>
    </r>
    <r>
      <rPr>
        <sz val="10"/>
        <rFont val="Calibri"/>
        <family val="2"/>
        <charset val="238"/>
      </rPr>
      <t xml:space="preserve">), atunci se calculează </t>
    </r>
    <r>
      <rPr>
        <b/>
        <sz val="10"/>
        <rFont val="Calibri"/>
        <family val="2"/>
        <charset val="238"/>
      </rPr>
      <t xml:space="preserve">Pierderile de capital </t>
    </r>
    <r>
      <rPr>
        <sz val="10"/>
        <rFont val="Calibri"/>
        <family val="2"/>
        <charset val="238"/>
      </rPr>
      <t>(Pierderea acumulata + Prime de capital + Rezerve din reevaluare + Rezerve)</t>
    </r>
  </si>
  <si>
    <t>Capital social subscris si varsat</t>
  </si>
  <si>
    <t>Prime de capital</t>
  </si>
  <si>
    <t>Rezerve din reevaluare</t>
  </si>
  <si>
    <t>Rezerve</t>
  </si>
  <si>
    <t>Pierdere de capital (dacă rezultatul este negativ)</t>
  </si>
  <si>
    <t>iii) Dacă valoarea rezultată este pozitivă (&gt;=0), ori valoarea rezultată negativă reprezintă cel mult 50% din Capital social subscris si vărsat, atunci solicitantul nu se încadrează în categoria întreprinderilor în dificultate.</t>
  </si>
  <si>
    <t>Rezultat:</t>
  </si>
  <si>
    <t>2. Atunci când întreprinderea face obiectul unei proceduri colective de insolvență sau îndeplinește criteriile prevăzute de legislația națională pentru inițierea unei proceduri colective de insolvență la cererea creditorilor săi.</t>
  </si>
  <si>
    <t>3. Atunci când întreprinderea a primit ajutor pentru salvare și nu a rambursat încă împrumutul sau nu a încetat garanția sau a primit ajutoare pentru restructurare și face încă obiectul unui plan de restructurare.</t>
  </si>
  <si>
    <t xml:space="preserve">4. Calculul se aplică unei întreprinderi care nu este un IMM (întreprindere mare). </t>
  </si>
  <si>
    <r>
      <t xml:space="preserve">Intreprinderea  Nu este in dificultate </t>
    </r>
    <r>
      <rPr>
        <sz val="10"/>
        <rFont val="Calibri"/>
        <family val="2"/>
      </rPr>
      <t>daca unul din indicatorii de mai jos, este indeplinit  in oricare din ultimele doua exercitii financiare</t>
    </r>
  </si>
  <si>
    <t xml:space="preserve"> 0≤Datorii totale/ Capitaluri proprii totale ≤7,5   </t>
  </si>
  <si>
    <t>EBITDA/cheltuieli cu dobanzile  ≥ 1</t>
  </si>
  <si>
    <r>
      <t xml:space="preserve">Intreprinderea   este in dificultate </t>
    </r>
    <r>
      <rPr>
        <sz val="10"/>
        <rFont val="Calibri"/>
        <family val="2"/>
      </rPr>
      <t>daca in  fiecare din ultimele doua exercitii financiare conditiile 0&gt; e1</t>
    </r>
    <r>
      <rPr>
        <vertAlign val="subscript"/>
        <sz val="10"/>
        <rFont val="Calibri"/>
        <family val="2"/>
      </rPr>
      <t>N</t>
    </r>
    <r>
      <rPr>
        <sz val="10"/>
        <rFont val="Calibri"/>
        <family val="2"/>
      </rPr>
      <t>&gt;7,5  și e2</t>
    </r>
    <r>
      <rPr>
        <vertAlign val="subscript"/>
        <sz val="10"/>
        <rFont val="Calibri"/>
        <family val="2"/>
      </rPr>
      <t>N</t>
    </r>
    <r>
      <rPr>
        <sz val="10"/>
        <rFont val="Calibri"/>
        <family val="2"/>
      </rPr>
      <t xml:space="preserve">&lt;1   SI </t>
    </r>
  </si>
  <si>
    <r>
      <t xml:space="preserve"> 0&gt;e1</t>
    </r>
    <r>
      <rPr>
        <vertAlign val="subscript"/>
        <sz val="10"/>
        <rFont val="Calibri"/>
        <family val="2"/>
      </rPr>
      <t>N-1</t>
    </r>
    <r>
      <rPr>
        <sz val="10"/>
        <rFont val="Calibri"/>
        <family val="2"/>
      </rPr>
      <t>&gt;7,5 si e2</t>
    </r>
    <r>
      <rPr>
        <vertAlign val="subscript"/>
        <sz val="10"/>
        <rFont val="Calibri"/>
        <family val="2"/>
      </rPr>
      <t>N-1</t>
    </r>
    <r>
      <rPr>
        <sz val="10"/>
        <rFont val="Calibri"/>
        <family val="2"/>
      </rPr>
      <t>&lt;1   sunt cumulativ indeplinite in ultimii doi ani .</t>
    </r>
  </si>
  <si>
    <t>e1 =Datorii totale/Capitaluri proprii totale</t>
  </si>
  <si>
    <t>e2= EBITDA/Cheltuieli cu dobânzile</t>
  </si>
  <si>
    <t xml:space="preserve">Datorii totale = Datorii care trebuie plătite într-o perioadă de până la un an + Datorii care trebuie plătite într-o perioadă de peste un an, </t>
  </si>
  <si>
    <r>
      <t xml:space="preserve">EBITDA = (+)Profit net / (-)Pierdere neta </t>
    </r>
    <r>
      <rPr>
        <b/>
        <sz val="10"/>
        <rFont val="Calibri"/>
        <family val="2"/>
      </rPr>
      <t>+</t>
    </r>
    <r>
      <rPr>
        <sz val="10"/>
        <rFont val="Calibri"/>
        <family val="2"/>
      </rPr>
      <t xml:space="preserve"> Cheltuieli cu impozitul pe profit </t>
    </r>
    <r>
      <rPr>
        <b/>
        <sz val="10"/>
        <rFont val="Calibri"/>
        <family val="2"/>
      </rPr>
      <t>+</t>
    </r>
    <r>
      <rPr>
        <sz val="10"/>
        <rFont val="Calibri"/>
        <family val="2"/>
      </rPr>
      <t xml:space="preserve"> Cheltuieli cu dobânzile </t>
    </r>
    <r>
      <rPr>
        <b/>
        <sz val="10"/>
        <rFont val="Calibri"/>
        <family val="2"/>
      </rPr>
      <t>+</t>
    </r>
    <r>
      <rPr>
        <sz val="10"/>
        <rFont val="Calibri"/>
        <family val="2"/>
      </rPr>
      <t xml:space="preserve"> Cheltuieli cu amortizarea</t>
    </r>
  </si>
  <si>
    <t>Mentionati explicit valorile care sunt folosite in calculul de la pct e), bifati corespunzator pentru conditiile e1) e2)</t>
  </si>
  <si>
    <t xml:space="preserve">Datorii care trebuie platite pe o perioada de pana la un an  </t>
  </si>
  <si>
    <t xml:space="preserve">Datorii care trebuie platite pe o perioada mai mare de un an </t>
  </si>
  <si>
    <t>Datorii totale (rd.3=rd.1+rd.2)</t>
  </si>
  <si>
    <t xml:space="preserve">Capitaluri proprii totale </t>
  </si>
  <si>
    <t xml:space="preserve">Raportul rd.3/rd.4 aferent anului N, respectiv  anului N-1 </t>
  </si>
  <si>
    <t>e1</t>
  </si>
  <si>
    <r>
      <t>Datorii totale/Capitaluri proprii totale (e1</t>
    </r>
    <r>
      <rPr>
        <vertAlign val="subscript"/>
        <sz val="10"/>
        <rFont val="Calibri"/>
        <family val="2"/>
      </rPr>
      <t>N</t>
    </r>
    <r>
      <rPr>
        <sz val="10"/>
        <rFont val="Calibri"/>
        <family val="2"/>
      </rPr>
      <t>,  respectiv  e1</t>
    </r>
    <r>
      <rPr>
        <vertAlign val="subscript"/>
        <sz val="10"/>
        <rFont val="Calibri"/>
        <family val="2"/>
      </rPr>
      <t>N-1</t>
    </r>
    <r>
      <rPr>
        <sz val="10"/>
        <rFont val="Calibri"/>
        <family val="2"/>
      </rPr>
      <t>)</t>
    </r>
  </si>
  <si>
    <t xml:space="preserve">0≤Datorii totale/ Capitaluri proprii totale ≤7,5 </t>
  </si>
  <si>
    <r>
      <t></t>
    </r>
    <r>
      <rPr>
        <b/>
        <sz val="10"/>
        <rFont val="Calibri"/>
        <family val="2"/>
      </rPr>
      <t xml:space="preserve">  da   </t>
    </r>
    <r>
      <rPr>
        <b/>
        <sz val="10"/>
        <rFont val="Symbol"/>
        <family val="1"/>
        <charset val="2"/>
      </rPr>
      <t></t>
    </r>
    <r>
      <rPr>
        <b/>
        <sz val="10"/>
        <rFont val="Calibri"/>
        <family val="2"/>
      </rPr>
      <t xml:space="preserve">  nu</t>
    </r>
  </si>
  <si>
    <r>
      <t></t>
    </r>
    <r>
      <rPr>
        <b/>
        <sz val="10"/>
        <rFont val="Calibri"/>
        <family val="2"/>
      </rPr>
      <t xml:space="preserve">  da  </t>
    </r>
    <r>
      <rPr>
        <b/>
        <sz val="10"/>
        <rFont val="Symbol"/>
        <family val="1"/>
        <charset val="2"/>
      </rPr>
      <t></t>
    </r>
    <r>
      <rPr>
        <b/>
        <sz val="10"/>
        <rFont val="Calibri"/>
        <family val="2"/>
      </rPr>
      <t xml:space="preserve">  nu</t>
    </r>
  </si>
  <si>
    <r>
      <t xml:space="preserve">Profit net </t>
    </r>
    <r>
      <rPr>
        <vertAlign val="subscript"/>
        <sz val="10"/>
        <rFont val="Calibri"/>
        <family val="2"/>
      </rPr>
      <t>N</t>
    </r>
    <r>
      <rPr>
        <sz val="10"/>
        <rFont val="Calibri"/>
        <family val="2"/>
      </rPr>
      <t xml:space="preserve">/Pierderea neta  </t>
    </r>
  </si>
  <si>
    <t xml:space="preserve">Cheltuieli cu impozitul pe profit </t>
  </si>
  <si>
    <t xml:space="preserve">Cheltuieli cu dobânzile </t>
  </si>
  <si>
    <t xml:space="preserve">Cheltuieli cu amortizarea </t>
  </si>
  <si>
    <r>
      <t>EBITDA</t>
    </r>
    <r>
      <rPr>
        <sz val="10"/>
        <rFont val="Calibri"/>
        <family val="2"/>
      </rPr>
      <t xml:space="preserve"> = (+)Profit net /(-)Pierderea neta   </t>
    </r>
    <r>
      <rPr>
        <b/>
        <sz val="10"/>
        <rFont val="Calibri"/>
        <family val="2"/>
      </rPr>
      <t>+</t>
    </r>
    <r>
      <rPr>
        <sz val="10"/>
        <rFont val="Calibri"/>
        <family val="2"/>
      </rPr>
      <t xml:space="preserve"> Cheltuieli cu impozitul pe profit  </t>
    </r>
    <r>
      <rPr>
        <b/>
        <sz val="10"/>
        <rFont val="Calibri"/>
        <family val="2"/>
      </rPr>
      <t>+</t>
    </r>
    <r>
      <rPr>
        <sz val="10"/>
        <rFont val="Calibri"/>
        <family val="2"/>
      </rPr>
      <t xml:space="preserve"> Cheltuieli cu dobânzile  </t>
    </r>
    <r>
      <rPr>
        <b/>
        <sz val="10"/>
        <rFont val="Calibri"/>
        <family val="2"/>
      </rPr>
      <t>+</t>
    </r>
    <r>
      <rPr>
        <sz val="10"/>
        <rFont val="Calibri"/>
        <family val="2"/>
      </rPr>
      <t xml:space="preserve"> Cheltuieli cu amortizarea </t>
    </r>
  </si>
  <si>
    <t xml:space="preserve">Raportul rd.9/rd.7 aferent anului N, respectiv anului N-1 </t>
  </si>
  <si>
    <t>e2</t>
  </si>
  <si>
    <r>
      <t>EBITDA/Cheltuieli cu dobânzile(  e2</t>
    </r>
    <r>
      <rPr>
        <vertAlign val="subscript"/>
        <sz val="10"/>
        <rFont val="Calibri"/>
        <family val="2"/>
      </rPr>
      <t>N</t>
    </r>
    <r>
      <rPr>
        <sz val="10"/>
        <rFont val="Calibri"/>
        <family val="2"/>
      </rPr>
      <t xml:space="preserve"> ,respectiv e2 </t>
    </r>
    <r>
      <rPr>
        <vertAlign val="subscript"/>
        <sz val="10"/>
        <rFont val="Calibri"/>
        <family val="2"/>
      </rPr>
      <t>N-1</t>
    </r>
    <r>
      <rPr>
        <sz val="10"/>
        <rFont val="Calibri"/>
        <family val="2"/>
      </rPr>
      <t>)</t>
    </r>
  </si>
  <si>
    <r>
      <t></t>
    </r>
    <r>
      <rPr>
        <b/>
        <sz val="10"/>
        <rFont val="Calibri"/>
        <family val="2"/>
      </rPr>
      <t xml:space="preserve">  da </t>
    </r>
    <r>
      <rPr>
        <b/>
        <sz val="10"/>
        <rFont val="Symbol"/>
        <family val="1"/>
        <charset val="2"/>
      </rPr>
      <t></t>
    </r>
    <r>
      <rPr>
        <b/>
        <sz val="10"/>
        <rFont val="Calibri"/>
        <family val="2"/>
      </rPr>
      <t xml:space="preserve"> nu</t>
    </r>
  </si>
  <si>
    <t>Dacă valoarea Cheltuielile cu dobânzile aferente anului N si/sau valoarea Cheltuielile cu dobânzile aferente anului N-1 este zero pentru calculul indicatorului EBITDA/cheltuieli cu dobanzile  se ia in considerare cifra 0,1.</t>
  </si>
  <si>
    <t>Introducerea datelor din bilant</t>
  </si>
  <si>
    <t>Nota: aceasta macheta se va completa pentru beneficiar, cu informatii din ultimele trei exercitii financiare (ultimii 3 ani)</t>
  </si>
  <si>
    <t>Introducerea datelor din situatiile financiare (bilant, cont de rezultate patrimonial)</t>
  </si>
  <si>
    <t>BILANT</t>
  </si>
  <si>
    <t>Atentie: introduceti date doar in celulele marcate cu culoarea gri. Restul datelor sunt fie predefinite, fie generate automat.</t>
  </si>
  <si>
    <t>ACTIVE</t>
  </si>
  <si>
    <t>A.Active necurente</t>
  </si>
  <si>
    <t>1.Active fixe necorporale</t>
  </si>
  <si>
    <t>2.Instalaţii tehnice, mijloace de transport, animale, plantaţii, mobilier, aparatură birotică şi alte active corporale</t>
  </si>
  <si>
    <t>3. Terenuri şi clădiri</t>
  </si>
  <si>
    <t>4. Alte active nefinanciare</t>
  </si>
  <si>
    <t>5. Active financiare necurente (investiţii pe termen lung) peste un an, din care</t>
  </si>
  <si>
    <t xml:space="preserve">                  Titluri de participare </t>
  </si>
  <si>
    <t xml:space="preserve">6. Creante necurente – sume ce urmează a fi încasate după o perioada mai mare de un an,  din care:  </t>
  </si>
  <si>
    <t xml:space="preserve">                 Creante  comerciale necurente – sume ce urmează a fi încasate după o perioada mai mare de un an</t>
  </si>
  <si>
    <t>TOTAL ACTIVE NECURENTE</t>
  </si>
  <si>
    <t>B.Active curente</t>
  </si>
  <si>
    <t>1. Stocuri</t>
  </si>
  <si>
    <t>2. Creanţe curente – sume ce urmează a fi încasate într-o perioadă mai mică de un an-</t>
  </si>
  <si>
    <t xml:space="preserve">      Creanţe din operaţiuni comerciale, avansuri şi alte decontări, din care:</t>
  </si>
  <si>
    <t xml:space="preserve">               Creanţe comerciale şi avansuri, din care :</t>
  </si>
  <si>
    <t xml:space="preserve">                               Avansuri acordate </t>
  </si>
  <si>
    <t xml:space="preserve">               Creanţe bugetare, din care:</t>
  </si>
  <si>
    <t xml:space="preserve">                              Creanţele  bugetului general consolidat </t>
  </si>
  <si>
    <t xml:space="preserve">     Creanţe  din operaţiuni cu fonduri externe nerambursabile şi fonduri de la buget ,   din care:</t>
  </si>
  <si>
    <t xml:space="preserve">              Sume de primit de la Comisia Europeană / alti donatori </t>
  </si>
  <si>
    <t xml:space="preserve">     Împrumuturi pe termen scurt acordate </t>
  </si>
  <si>
    <t xml:space="preserve">3. Investiţii pe termen scurt </t>
  </si>
  <si>
    <t xml:space="preserve">4. Conturi la trezorerii şi instituţii de credit </t>
  </si>
  <si>
    <t xml:space="preserve">      Conturi la trezorerie, casa în lei </t>
  </si>
  <si>
    <t xml:space="preserve">      Dobândă de încasat, alte valori, avansuri de trezorerie </t>
  </si>
  <si>
    <t xml:space="preserve">      Depozite </t>
  </si>
  <si>
    <t xml:space="preserve">      Conturi la instituţii de credit, BNR, casă în valută  </t>
  </si>
  <si>
    <t xml:space="preserve">      Dobândă de încasat,  avansuri de trezorerie</t>
  </si>
  <si>
    <t xml:space="preserve">5. Conturi de disponibilităţi ale Trezoreriei Centrale şi ale trezoreriilor teritoriale  </t>
  </si>
  <si>
    <t xml:space="preserve">      Dobândă de încasat, alte valori, avansuri de trezorerie</t>
  </si>
  <si>
    <t xml:space="preserve">6. Cheltuieli în avans </t>
  </si>
  <si>
    <t>TOTAL ACTIVE CURENTE</t>
  </si>
  <si>
    <t>TOTAL ACTIVE</t>
  </si>
  <si>
    <t>C. Datorii necurente - sume ce urmeaza a fi platite dupa o perioada mai mare de un an</t>
  </si>
  <si>
    <r>
      <t xml:space="preserve">1. Sume necurente- sume ce urmează a fi  plătite după o perioadă mai mare de un an </t>
    </r>
    <r>
      <rPr>
        <sz val="10"/>
        <color indexed="8"/>
        <rFont val="Calibri"/>
        <family val="2"/>
        <scheme val="minor"/>
      </rPr>
      <t>,  din care:</t>
    </r>
  </si>
  <si>
    <t xml:space="preserve">      Datorii comerciale </t>
  </si>
  <si>
    <t xml:space="preserve">2. Împrumuturi pe termen lung     </t>
  </si>
  <si>
    <t xml:space="preserve">3. Provizioane  </t>
  </si>
  <si>
    <t>TOTAL DATORII NECURENTE</t>
  </si>
  <si>
    <r>
      <t xml:space="preserve">D. DATORII CURENTE - sume ce urmează a fi plătite </t>
    </r>
    <r>
      <rPr>
        <b/>
        <i/>
        <sz val="10"/>
        <color indexed="8"/>
        <rFont val="Calibri"/>
        <family val="2"/>
        <scheme val="minor"/>
      </rPr>
      <t xml:space="preserve"> </t>
    </r>
    <r>
      <rPr>
        <b/>
        <sz val="10"/>
        <color indexed="8"/>
        <rFont val="Calibri"/>
        <family val="2"/>
        <scheme val="minor"/>
      </rPr>
      <t xml:space="preserve"> într-o perioadă de până la un an  </t>
    </r>
  </si>
  <si>
    <r>
      <t>1. Datorii comerciale,  avansuri şi alte decontări</t>
    </r>
    <r>
      <rPr>
        <sz val="10"/>
        <color indexed="8"/>
        <rFont val="Calibri"/>
        <family val="2"/>
        <scheme val="minor"/>
      </rPr>
      <t xml:space="preserve">  ,  din care:</t>
    </r>
  </si>
  <si>
    <t xml:space="preserve">     Datorii comerciale şi avansuri  , din care:</t>
  </si>
  <si>
    <t xml:space="preserve">          Avansuri  primite </t>
  </si>
  <si>
    <r>
      <t xml:space="preserve">2. Datorii către bugete  </t>
    </r>
    <r>
      <rPr>
        <sz val="10"/>
        <color indexed="8"/>
        <rFont val="Calibri"/>
        <family val="2"/>
        <scheme val="minor"/>
      </rPr>
      <t>, din care:</t>
    </r>
  </si>
  <si>
    <t xml:space="preserve">     Datoriile  instituţiilor publice către bugete </t>
  </si>
  <si>
    <t xml:space="preserve">     Contribuţii sociale    </t>
  </si>
  <si>
    <t xml:space="preserve">     Sume datorate bugetului din Fonduri externe nerambursabile </t>
  </si>
  <si>
    <t>3. Datorii din operaţiuni cu Fonduri externe nerambursabile şi fonduri de la buget, alte datorii către alte organisme internaţionale, din care:</t>
  </si>
  <si>
    <t xml:space="preserve">    Sume datorate Comisiei Europene / alti donatori </t>
  </si>
  <si>
    <t xml:space="preserve">4. Împrumuturi pe termen scurt - sume ce urmează a fi  plătite într-o perioadă de până la  un an  </t>
  </si>
  <si>
    <r>
      <t>5. Împrumuturi pe termen lung – sume ce urmează</t>
    </r>
    <r>
      <rPr>
        <sz val="10"/>
        <rFont val="Calibri"/>
        <family val="2"/>
        <scheme val="minor"/>
      </rPr>
      <t xml:space="preserve"> </t>
    </r>
    <r>
      <rPr>
        <b/>
        <sz val="10"/>
        <rFont val="Calibri"/>
        <family val="2"/>
        <scheme val="minor"/>
      </rPr>
      <t xml:space="preserve">a fi  plătite în cursul exerciţiului curent  </t>
    </r>
  </si>
  <si>
    <t xml:space="preserve">6. Salariile angajaţilor </t>
  </si>
  <si>
    <r>
      <t>7. Alte drepturi cuvenite  altor categorii de persoane (pensii, indemnizaţii de şomaj, burse)</t>
    </r>
    <r>
      <rPr>
        <sz val="10"/>
        <color indexed="8"/>
        <rFont val="Calibri"/>
        <family val="2"/>
        <scheme val="minor"/>
      </rPr>
      <t>, din care:</t>
    </r>
  </si>
  <si>
    <t xml:space="preserve">     Pensii, indemnizaţii de şomaj, burse </t>
  </si>
  <si>
    <t xml:space="preserve">8. Venituri în avans </t>
  </si>
  <si>
    <t xml:space="preserve">9. Provizioane   </t>
  </si>
  <si>
    <t>TOTAL DATORII CURENTE</t>
  </si>
  <si>
    <t xml:space="preserve">TOTAL DATORII </t>
  </si>
  <si>
    <t xml:space="preserve">ACTIVE NETE = TOTAL ACTIVE  – TOTAL DATORII = CAPITALURI PROPRII   </t>
  </si>
  <si>
    <t>E. CAPITALURI PROPRII</t>
  </si>
  <si>
    <r>
      <t xml:space="preserve">1. Rezerve, fonduri  </t>
    </r>
    <r>
      <rPr>
        <sz val="10"/>
        <color indexed="8"/>
        <rFont val="Calibri"/>
        <family val="2"/>
        <scheme val="minor"/>
      </rPr>
      <t xml:space="preserve"> </t>
    </r>
  </si>
  <si>
    <t>2. Rezultatul reportat (sold creditor)</t>
  </si>
  <si>
    <t>3. Rezultatul reportat (sold debitor)</t>
  </si>
  <si>
    <t>4. Rezultatul patrimonial al exercitiului (sold creditor)</t>
  </si>
  <si>
    <t>5. Rezultatul patrimonial al exercitiului (sold debitor)</t>
  </si>
  <si>
    <t xml:space="preserve">TOTAL CAPITALURI PROPRII    </t>
  </si>
  <si>
    <t>TOTAL CAPITALURI PROPRII SI DATORII</t>
  </si>
  <si>
    <t>verificare Activ = Capitaluri + Datorii</t>
  </si>
  <si>
    <t>Introducerea datelor din contul de rezultate patrimonial</t>
  </si>
  <si>
    <t>Introducerea datelor din situatiile financiare (bilant, cont de rezultat patrimonial)</t>
  </si>
  <si>
    <t>CONTUL DE REZULTAT PATRIMONIAL</t>
  </si>
  <si>
    <t xml:space="preserve">VENITURI OPERATIONALE </t>
  </si>
  <si>
    <t xml:space="preserve">1. Venituri din impozite, taxe, contribuţii de asigurări şi alte venituri ale bugetelor </t>
  </si>
  <si>
    <t xml:space="preserve">2. Venituri din activităţi economice                                              </t>
  </si>
  <si>
    <t xml:space="preserve">3. Finantări, subvenţii, transferuri, alocaţii bugetare cu destinaţie specială </t>
  </si>
  <si>
    <t xml:space="preserve">4. Alte venituri operaţionale </t>
  </si>
  <si>
    <t xml:space="preserve">TOTAL VENITURI OPERAŢIONALE </t>
  </si>
  <si>
    <t>CHELTUIELI  OPERAŢIONALE</t>
  </si>
  <si>
    <t xml:space="preserve">1. Salariile şi contribuţiile sociale aferente angajaţilor </t>
  </si>
  <si>
    <t xml:space="preserve">2. Subventii şi transferuri </t>
  </si>
  <si>
    <t>3. Stocuri, consumabile, lucrări şi servicii executate de terţi</t>
  </si>
  <si>
    <t xml:space="preserve">4. Cheltuieli de capital, amortizări şi provizioane </t>
  </si>
  <si>
    <t>5. Alte cheltuieli operaţionale</t>
  </si>
  <si>
    <t>TOTAL CHELTUIELI OPERAŢIONALE</t>
  </si>
  <si>
    <t xml:space="preserve">REZULTATUL DIN ACTIVITATEA OPERAŢIONALĂ </t>
  </si>
  <si>
    <t xml:space="preserve"> -- EXCEDENT</t>
  </si>
  <si>
    <t xml:space="preserve"> -- DEFICIT</t>
  </si>
  <si>
    <t>VENITURI FINANCIARE</t>
  </si>
  <si>
    <t>CHELTUIELI FINANCIARE</t>
  </si>
  <si>
    <t>REZULTATUL DIN ACTIVITATEA FINANCIARĂ</t>
  </si>
  <si>
    <t xml:space="preserve">REZULTATUL DIN ACTIVITATEA CURENTĂ </t>
  </si>
  <si>
    <t>VENITURI EXTRAORDINARE</t>
  </si>
  <si>
    <t>CHELTUIELI  EXTRAORDINARE</t>
  </si>
  <si>
    <t xml:space="preserve">REZULTATUL DIN ACTIVITATEA EXTRAORDINARĂ </t>
  </si>
  <si>
    <t>VENITURI TOTALE</t>
  </si>
  <si>
    <t>CHELTUIELI TOTALE</t>
  </si>
  <si>
    <t xml:space="preserve">REZULTATUL PATRIMONIAL AL EXERCIŢIULUI </t>
  </si>
  <si>
    <t>Verificarea de la pct. 3 ) se face în mod automat, în baza informațiilor introduse deja. 
Punctele 1) și 2) de mai jos fac obiectul Declarației de eligibilitate, pe propria răspundere.</t>
  </si>
  <si>
    <t>1. Atunci când întreprinderea face obiectul unei proceduri colective de insolvență sau îndeplinește criteriile prevăzute de legislația națională pentru inițierea unei proceduri colective de insolvență la cererea creditorilor săi.</t>
  </si>
  <si>
    <t>2. Atunci când întreprinderea a primit ajutor pentru salvare și nu a rambursat încă împrumutul sau nu a încetat garanția sau a primit ajutoare pentru restructurare și face încă obiectul unui plan de restructurare.</t>
  </si>
  <si>
    <t xml:space="preserve">3. Calculul se aplică unei întreprinderi care nu este un IMM (întreprindere mare). </t>
  </si>
  <si>
    <r>
      <t xml:space="preserve">Intreprinderea  Nu este in dificultate </t>
    </r>
    <r>
      <rPr>
        <sz val="10"/>
        <rFont val="Calibri"/>
        <family val="2"/>
        <scheme val="minor"/>
      </rPr>
      <t>daca unul din indicatorii de mai jos, este indeplinit  in oricare din ultimele doua exercitii financiare</t>
    </r>
  </si>
  <si>
    <r>
      <t xml:space="preserve">Intreprinderea   este in dificultate </t>
    </r>
    <r>
      <rPr>
        <sz val="10"/>
        <rFont val="Calibri"/>
        <family val="2"/>
        <scheme val="minor"/>
      </rPr>
      <t>daca in  fiecare din ultimele doua exercitii financiare conditiile 0&gt; e1</t>
    </r>
    <r>
      <rPr>
        <vertAlign val="subscript"/>
        <sz val="10"/>
        <rFont val="Calibri"/>
        <family val="2"/>
        <scheme val="minor"/>
      </rPr>
      <t>N</t>
    </r>
    <r>
      <rPr>
        <sz val="10"/>
        <rFont val="Calibri"/>
        <family val="2"/>
        <scheme val="minor"/>
      </rPr>
      <t>&gt;7,5  și e2</t>
    </r>
    <r>
      <rPr>
        <vertAlign val="subscript"/>
        <sz val="10"/>
        <rFont val="Calibri"/>
        <family val="2"/>
        <scheme val="minor"/>
      </rPr>
      <t>N</t>
    </r>
    <r>
      <rPr>
        <sz val="10"/>
        <rFont val="Calibri"/>
        <family val="2"/>
        <scheme val="minor"/>
      </rPr>
      <t xml:space="preserve">&lt;1   SI </t>
    </r>
  </si>
  <si>
    <r>
      <t xml:space="preserve"> 0&gt;e1</t>
    </r>
    <r>
      <rPr>
        <vertAlign val="subscript"/>
        <sz val="10"/>
        <rFont val="Calibri"/>
        <family val="2"/>
        <scheme val="minor"/>
      </rPr>
      <t>N-1</t>
    </r>
    <r>
      <rPr>
        <sz val="10"/>
        <rFont val="Calibri"/>
        <family val="2"/>
        <scheme val="minor"/>
      </rPr>
      <t>&gt;7,5 si e2</t>
    </r>
    <r>
      <rPr>
        <vertAlign val="subscript"/>
        <sz val="10"/>
        <rFont val="Calibri"/>
        <family val="2"/>
        <scheme val="minor"/>
      </rPr>
      <t>N-1</t>
    </r>
    <r>
      <rPr>
        <sz val="10"/>
        <rFont val="Calibri"/>
        <family val="2"/>
        <scheme val="minor"/>
      </rPr>
      <t>&lt;1   sunt cumulativ indeplinite in ultimii doi ani .</t>
    </r>
  </si>
  <si>
    <r>
      <t xml:space="preserve">EBITDA = (+)Profit net / (-)Pierdere neta </t>
    </r>
    <r>
      <rPr>
        <b/>
        <sz val="10"/>
        <rFont val="Calibri"/>
        <family val="2"/>
        <scheme val="minor"/>
      </rPr>
      <t>+</t>
    </r>
    <r>
      <rPr>
        <sz val="10"/>
        <rFont val="Calibri"/>
        <family val="2"/>
        <scheme val="minor"/>
      </rPr>
      <t xml:space="preserve"> Cheltuieli cu impozitul pe profit </t>
    </r>
    <r>
      <rPr>
        <b/>
        <sz val="10"/>
        <rFont val="Calibri"/>
        <family val="2"/>
        <scheme val="minor"/>
      </rPr>
      <t>+</t>
    </r>
    <r>
      <rPr>
        <sz val="10"/>
        <rFont val="Calibri"/>
        <family val="2"/>
        <scheme val="minor"/>
      </rPr>
      <t xml:space="preserve"> Cheltuieli cu dobânzile </t>
    </r>
    <r>
      <rPr>
        <b/>
        <sz val="10"/>
        <rFont val="Calibri"/>
        <family val="2"/>
        <scheme val="minor"/>
      </rPr>
      <t>+</t>
    </r>
    <r>
      <rPr>
        <sz val="10"/>
        <rFont val="Calibri"/>
        <family val="2"/>
        <scheme val="minor"/>
      </rPr>
      <t xml:space="preserve"> Cheltuieli cu amortizarea</t>
    </r>
  </si>
  <si>
    <r>
      <t>Datorii totale/Capitaluri proprii totale (e1</t>
    </r>
    <r>
      <rPr>
        <vertAlign val="subscript"/>
        <sz val="10"/>
        <rFont val="Calibri"/>
        <family val="2"/>
        <scheme val="minor"/>
      </rPr>
      <t>N</t>
    </r>
    <r>
      <rPr>
        <sz val="10"/>
        <rFont val="Calibri"/>
        <family val="2"/>
        <scheme val="minor"/>
      </rPr>
      <t>,  respectiv  e1</t>
    </r>
    <r>
      <rPr>
        <vertAlign val="subscript"/>
        <sz val="10"/>
        <rFont val="Calibri"/>
        <family val="2"/>
        <scheme val="minor"/>
      </rPr>
      <t>N-1</t>
    </r>
    <r>
      <rPr>
        <sz val="10"/>
        <rFont val="Calibri"/>
        <family val="2"/>
        <scheme val="minor"/>
      </rPr>
      <t>)</t>
    </r>
  </si>
  <si>
    <r>
      <t xml:space="preserve">Profit net </t>
    </r>
    <r>
      <rPr>
        <vertAlign val="subscript"/>
        <sz val="10"/>
        <rFont val="Calibri"/>
        <family val="2"/>
        <scheme val="minor"/>
      </rPr>
      <t>N</t>
    </r>
    <r>
      <rPr>
        <sz val="10"/>
        <rFont val="Calibri"/>
        <family val="2"/>
        <scheme val="minor"/>
      </rPr>
      <t xml:space="preserve">/Pierderea neta  </t>
    </r>
  </si>
  <si>
    <r>
      <t>EBITDA</t>
    </r>
    <r>
      <rPr>
        <sz val="10"/>
        <rFont val="Calibri"/>
        <family val="2"/>
        <scheme val="minor"/>
      </rPr>
      <t xml:space="preserve"> = (+)Profit net /(-)Pierderea neta   </t>
    </r>
    <r>
      <rPr>
        <b/>
        <sz val="10"/>
        <rFont val="Calibri"/>
        <family val="2"/>
        <scheme val="minor"/>
      </rPr>
      <t>+</t>
    </r>
    <r>
      <rPr>
        <sz val="10"/>
        <rFont val="Calibri"/>
        <family val="2"/>
        <scheme val="minor"/>
      </rPr>
      <t xml:space="preserve"> Cheltuieli cu impozitul pe profit  </t>
    </r>
    <r>
      <rPr>
        <b/>
        <sz val="10"/>
        <rFont val="Calibri"/>
        <family val="2"/>
        <scheme val="minor"/>
      </rPr>
      <t>+</t>
    </r>
    <r>
      <rPr>
        <sz val="10"/>
        <rFont val="Calibri"/>
        <family val="2"/>
        <scheme val="minor"/>
      </rPr>
      <t xml:space="preserve"> Cheltuieli cu dobânzile  </t>
    </r>
    <r>
      <rPr>
        <b/>
        <sz val="10"/>
        <rFont val="Calibri"/>
        <family val="2"/>
        <scheme val="minor"/>
      </rPr>
      <t>+</t>
    </r>
    <r>
      <rPr>
        <sz val="10"/>
        <rFont val="Calibri"/>
        <family val="2"/>
        <scheme val="minor"/>
      </rPr>
      <t xml:space="preserve"> Cheltuieli cu amortizarea </t>
    </r>
  </si>
  <si>
    <r>
      <t>EBITDA/Cheltuieli cu dobânzile(  e2</t>
    </r>
    <r>
      <rPr>
        <vertAlign val="subscript"/>
        <sz val="10"/>
        <rFont val="Calibri"/>
        <family val="2"/>
        <scheme val="minor"/>
      </rPr>
      <t>N</t>
    </r>
    <r>
      <rPr>
        <sz val="10"/>
        <rFont val="Calibri"/>
        <family val="2"/>
        <scheme val="minor"/>
      </rPr>
      <t xml:space="preserve"> ,respectiv e2 </t>
    </r>
    <r>
      <rPr>
        <vertAlign val="subscript"/>
        <sz val="10"/>
        <rFont val="Calibri"/>
        <family val="2"/>
        <scheme val="minor"/>
      </rPr>
      <t>N-1</t>
    </r>
    <r>
      <rPr>
        <sz val="10"/>
        <rFont val="Calibri"/>
        <family val="2"/>
        <scheme val="minor"/>
      </rPr>
      <t>)</t>
    </r>
  </si>
  <si>
    <t>Nota: aceasta macheta se va completa pentru beneficiar, cu informatii din ultimele trei exercitii financiare (ultimii 3 ani)
Pentru beneficiarul cu vechime de 1 sau 2 ani, se vor completa doar coloanele aferente anului (N), respectiv anilor (N-1) si (N)</t>
  </si>
  <si>
    <t>þ Introducerea datelor din situatiile financiare (bilant, cont de profit si pierdere)</t>
  </si>
  <si>
    <t>D.Datorii ce trebuie platite intr-o perioada de pana la un an, din care</t>
  </si>
  <si>
    <t xml:space="preserve">    Sume datorate institutiilor de credit</t>
  </si>
  <si>
    <t>E.Active circulante nete respectiv datorii curente nete</t>
  </si>
  <si>
    <t>G.Datorii ce trebuie platite intr-o perioada mai mare de un an</t>
  </si>
  <si>
    <t>H.Provizioane pentru riscuri si cheltuieli</t>
  </si>
  <si>
    <t xml:space="preserve">    Subvenţii pentru investiţii</t>
  </si>
  <si>
    <t xml:space="preserve">    Venituri înregistrate în avans</t>
  </si>
  <si>
    <t xml:space="preserve">      capital social subscris si varsat</t>
  </si>
  <si>
    <t>II.Rezerve din reevaluare</t>
  </si>
  <si>
    <t>III.Rezerve</t>
  </si>
  <si>
    <t>IV.Rezultatul reportat</t>
  </si>
  <si>
    <t>excedentul / profitul reportat       sau       Sold Creditor</t>
  </si>
  <si>
    <t>deficitul / pierderea reportata                    Sold Debitor</t>
  </si>
  <si>
    <t>V.Rezultatul exercitiului financiar</t>
  </si>
  <si>
    <t>excedentul / profitul exercitiului financiar       sau       Sold Creditor</t>
  </si>
  <si>
    <t>deficitul / pierderea exercitiului financiar                     Sold Debitor</t>
  </si>
  <si>
    <t>Repartizarea excedentului / profitului</t>
  </si>
  <si>
    <t xml:space="preserve">    Repartizarea excedentului privind activitatile fara scop patrimonial</t>
  </si>
  <si>
    <t xml:space="preserve">    Repartizarea profitului privind activitatile economice</t>
  </si>
  <si>
    <t>Fondul social al membrilor Caselor de Ajutor Reciproc (C.A.R.)</t>
  </si>
  <si>
    <t>Fondul pentru ajutor în caz de deces al membrilor Caselor de Ajutor Reciproc C.A.R.)</t>
  </si>
  <si>
    <t>Fondul de rulment al membrilor asociatiilor de proprietari</t>
  </si>
  <si>
    <t>Alte fonduri privind activitatiile fara scop patrimonial</t>
  </si>
  <si>
    <t>Introducerea datelor din contul de profit si pierdere</t>
  </si>
  <si>
    <t>CONTUL REZULTATULUI EXERCITIULUI</t>
  </si>
  <si>
    <t>Atentie: introduceti date doar in coloanele marcate cu culoarea gri. Restul datelor sunt fie predefinite, fie generate automat.</t>
  </si>
  <si>
    <t>(RON)</t>
  </si>
  <si>
    <t>I. Venituri din activităţile fără scop patrimonial, din care</t>
  </si>
  <si>
    <t>Venituri din cotizaţiile membrilor şi contribuţiile băneşti sau în natură ale membrilor şi simpatizanţilor</t>
  </si>
  <si>
    <t>II. Cheltuieli privind activităţile fără scop patrimonial</t>
  </si>
  <si>
    <t>III. Rezultatul activităţilor fără scop patrimonial</t>
  </si>
  <si>
    <t xml:space="preserve">  excedent</t>
  </si>
  <si>
    <t xml:space="preserve">  deficit</t>
  </si>
  <si>
    <t>IV. Venituri din activităţile cu destinaţie specială</t>
  </si>
  <si>
    <t>V. Cheltuieli privind activităţile cu destinaţie specială</t>
  </si>
  <si>
    <t>VI. Rezultatul activităţilor cu destinaţie specială</t>
  </si>
  <si>
    <t>VII. Venituri din activităţile economice</t>
  </si>
  <si>
    <t>VIII. Cheltuieli privind activităţile economice</t>
  </si>
  <si>
    <t>IX. Rezultatul activităţilor economice</t>
  </si>
  <si>
    <t xml:space="preserve">  profit</t>
  </si>
  <si>
    <t xml:space="preserve">  pierdere</t>
  </si>
  <si>
    <t>X. Venituri totale</t>
  </si>
  <si>
    <t>XI. Cheltuieli totale</t>
  </si>
  <si>
    <t>XII. Rezultatul net al exerciţiului</t>
  </si>
  <si>
    <t xml:space="preserve">  excedent / profit</t>
  </si>
  <si>
    <t xml:space="preserve">  deficit / pierdere</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</si>
  <si>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</si>
  <si>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r>
      <t xml:space="preserve">1. Când mai mult de jumătate din capitalul social subscris a dispărut din cauza pierderilor acumulate.
</t>
    </r>
    <r>
      <rPr>
        <b/>
        <i/>
        <sz val="10"/>
        <rFont val="Calibri"/>
        <family val="2"/>
        <scheme val="minor"/>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</si>
  <si>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r>
      <t>ii) Dacă Rezultatul total acumulat este negativ (</t>
    </r>
    <r>
      <rPr>
        <b/>
        <sz val="10"/>
        <rFont val="Calibri"/>
        <family val="2"/>
        <scheme val="minor"/>
      </rPr>
      <t>Pierdere acumulata</t>
    </r>
    <r>
      <rPr>
        <sz val="10"/>
        <rFont val="Calibri"/>
        <family val="2"/>
        <scheme val="minor"/>
      </rPr>
      <t xml:space="preserve">), atunci se calculează </t>
    </r>
    <r>
      <rPr>
        <b/>
        <sz val="10"/>
        <rFont val="Calibri"/>
        <family val="2"/>
        <scheme val="minor"/>
      </rPr>
      <t xml:space="preserve">Pierderile de capital </t>
    </r>
    <r>
      <rPr>
        <sz val="10"/>
        <rFont val="Calibri"/>
        <family val="2"/>
        <scheme val="minor"/>
      </rPr>
      <t>(Pierderea acumulata + Prime de capital + Rezerve din reevaluare + Rezerve)</t>
    </r>
  </si>
  <si>
    <t>Cuantumul ajutorului regional solicitat</t>
  </si>
  <si>
    <t>Cuantumul ajutorului de minimis solicitat</t>
  </si>
  <si>
    <t>Finanțarea nerambursabilă totală solicitată</t>
  </si>
  <si>
    <r>
      <t>PLATI DIN ACTIVITATEA DE INVESTITII</t>
    </r>
    <r>
      <rPr>
        <sz val="10"/>
        <rFont val="Calibri"/>
        <family val="2"/>
        <scheme val="minor"/>
      </rPr>
      <t xml:space="preserve"> (inlcusiv reinvestirile din cadrul proiectului de investitii)</t>
    </r>
  </si>
  <si>
    <r>
      <t xml:space="preserve">Cheltuieli pt asigurarea utilităţilor necesare obiectivului </t>
    </r>
    <r>
      <rPr>
        <b/>
        <sz val="10"/>
        <color rgb="FFFF0000"/>
        <rFont val="Calibri"/>
        <family val="2"/>
        <charset val="238"/>
        <scheme val="minor"/>
      </rPr>
      <t>-AJUTOR DE STAT REGIONAL</t>
    </r>
  </si>
  <si>
    <r>
      <t xml:space="preserve">Cheltuieli pentru investiţia de bază </t>
    </r>
    <r>
      <rPr>
        <b/>
        <sz val="10"/>
        <color rgb="FFFF0000"/>
        <rFont val="Calibri"/>
        <family val="2"/>
        <charset val="238"/>
        <scheme val="minor"/>
      </rPr>
      <t>-AJUTOR DE STAT REGIONAL</t>
    </r>
  </si>
  <si>
    <r>
      <t xml:space="preserve">Cheltuieli pentru proiectare și asistență tehnică </t>
    </r>
    <r>
      <rPr>
        <b/>
        <sz val="10"/>
        <color rgb="FFFF0000"/>
        <rFont val="Calibri"/>
        <family val="2"/>
        <charset val="238"/>
        <scheme val="minor"/>
      </rPr>
      <t>-AJUTOR DE MINIMIS</t>
    </r>
  </si>
  <si>
    <r>
      <t xml:space="preserve">Comisioane, cote, taxe </t>
    </r>
    <r>
      <rPr>
        <sz val="10"/>
        <color rgb="FFFF0000"/>
        <rFont val="Calibri"/>
        <family val="2"/>
        <charset val="238"/>
        <scheme val="minor"/>
      </rPr>
      <t>(ajutor de minimis)</t>
    </r>
  </si>
  <si>
    <r>
      <t xml:space="preserve">Cheltuieli cu activitățile obligatorii de publicitate și informare aferente proiectului </t>
    </r>
    <r>
      <rPr>
        <b/>
        <sz val="10"/>
        <color rgb="FFFF0000"/>
        <rFont val="Calibri"/>
        <family val="2"/>
        <charset val="238"/>
        <scheme val="minor"/>
      </rPr>
      <t>-AJUTOR DE MINIMIS</t>
    </r>
  </si>
  <si>
    <r>
      <t xml:space="preserve">Cheltuielile cu activitatea de audit financiar extern </t>
    </r>
    <r>
      <rPr>
        <b/>
        <sz val="10"/>
        <color rgb="FFFF0000"/>
        <rFont val="Calibri"/>
        <family val="2"/>
        <charset val="238"/>
        <scheme val="minor"/>
      </rPr>
      <t>-AJUTOR DE MINIMIS</t>
    </r>
  </si>
  <si>
    <r>
      <t xml:space="preserve">Cheltuieli cu activități specifice priorității de investiție </t>
    </r>
    <r>
      <rPr>
        <b/>
        <sz val="10"/>
        <color rgb="FFFF0000"/>
        <rFont val="Calibri"/>
        <family val="2"/>
        <charset val="238"/>
        <scheme val="minor"/>
      </rPr>
      <t>- -AJUTOR DE MINIMIS</t>
    </r>
  </si>
  <si>
    <t>TOTAL AJUTOR DE MINIMIS</t>
  </si>
  <si>
    <t>TOTAL AJUTOR DE STAT REGIONAL</t>
  </si>
  <si>
    <r>
      <t xml:space="preserve">Contribuţia solicitantului la cheltuieli eligibile </t>
    </r>
    <r>
      <rPr>
        <sz val="10"/>
        <color rgb="FFFF0000"/>
        <rFont val="Calibri"/>
        <family val="2"/>
        <charset val="238"/>
        <scheme val="minor"/>
      </rPr>
      <t>-schemă de ajutor de stat regional</t>
    </r>
  </si>
  <si>
    <r>
      <t>Contribuţia solicitantului la cheltuieli eligibile -</t>
    </r>
    <r>
      <rPr>
        <sz val="10"/>
        <color rgb="FFFF0000"/>
        <rFont val="Calibri"/>
        <family val="2"/>
        <charset val="238"/>
        <scheme val="minor"/>
      </rPr>
      <t>schemă de minimis</t>
    </r>
  </si>
  <si>
    <t>TOTAL AJUTOR CERCETARE DEZVOLTARE INOVARE</t>
  </si>
  <si>
    <r>
      <t xml:space="preserve">Cheltuieli de amortizare pentru clădiri şi spaţii </t>
    </r>
    <r>
      <rPr>
        <b/>
        <sz val="10"/>
        <color rgb="FFFF0000"/>
        <rFont val="Calibri"/>
        <family val="2"/>
        <charset val="238"/>
        <scheme val="minor"/>
      </rPr>
      <t>-AJUTOR DE STAT CERCETARE DEZVOLTARE INOVARE</t>
    </r>
  </si>
  <si>
    <t>Cheltuieli de amortizare pentru clădiri şi spaţii  pentru activităţile de cercetare industrială</t>
  </si>
  <si>
    <t>Cheltuieli de amortizare pentru clădiri şi spaţii pentru activităţile  de dezvoltare experimentală</t>
  </si>
  <si>
    <t>TOTAL CAPITOL 2</t>
  </si>
  <si>
    <r>
      <t xml:space="preserve">cheltuieli cu achiziția de active fixe corporale (altele decât terenuri și imobile), obiecte de inventar, materii prime și materiale, inclusiv materiale consumabile </t>
    </r>
    <r>
      <rPr>
        <b/>
        <sz val="10"/>
        <color rgb="FFFF0000"/>
        <rFont val="Calibri"/>
        <family val="2"/>
        <charset val="238"/>
        <scheme val="minor"/>
      </rPr>
      <t>-AJUTOR DE STAT CERCETARE DEZVOLTARE INOVARE</t>
    </r>
  </si>
  <si>
    <t>Cheltuieli cu achiziția de active fixe corporale (altele decât terenuri și imobile), obiecte de inventar, materiale consumabile - pentru activitatile de inovare de proces si organizationala (eligibile pentru IMM)</t>
  </si>
  <si>
    <t>Cheltuieli pentru achiziţia de active fixe corporale (altele decât terenuri și imobile), pentru cercetare industrială</t>
  </si>
  <si>
    <t>Cheltuieli pentru achiziţia de active fixe corporale (altele decât terenuri și imobile), pentru dezvoltare experimentală</t>
  </si>
  <si>
    <t>TOTAL CAPITOL 3</t>
  </si>
  <si>
    <r>
      <t>Cheltuieli pentru achiziţia de active necorporale</t>
    </r>
    <r>
      <rPr>
        <b/>
        <sz val="10"/>
        <color rgb="FFFF0000"/>
        <rFont val="Calibri"/>
        <family val="2"/>
        <charset val="238"/>
        <scheme val="minor"/>
      </rPr>
      <t>-AJUTOR DE STAT CERCETARE DEZVOLTARE INOVARE</t>
    </r>
  </si>
  <si>
    <r>
      <t>Cheltuieli pentru studii de fezabilitate</t>
    </r>
    <r>
      <rPr>
        <b/>
        <sz val="10"/>
        <color rgb="FFFF0000"/>
        <rFont val="Calibri"/>
        <family val="2"/>
        <charset val="238"/>
        <scheme val="minor"/>
      </rPr>
      <t>-AJUTOR DE STAT CERCETARE DEZVOLTARE INOVARE</t>
    </r>
  </si>
  <si>
    <t>Cheltuieli pentru realizarea studiului de fezabilitate pregatitor pentru cercetare industriala</t>
  </si>
  <si>
    <t>Cheltuieli pentru realizarea studiului de fezabilitate pregătitor pentru dezvoltare experimentală</t>
  </si>
  <si>
    <r>
      <t>Cheltuieli salariale Cheltuielile de personal angajat in activitati de cercetare-dezvoltare sunt eligibile cu respectarea prevederilor din Codul Muncii.</t>
    </r>
    <r>
      <rPr>
        <b/>
        <sz val="10"/>
        <color rgb="FFFF0000"/>
        <rFont val="Calibri"/>
        <family val="2"/>
        <charset val="238"/>
        <scheme val="minor"/>
      </rPr>
      <t>-AJUTOR DE STAT CERCETARE DEZVOLTARE INOVARE</t>
    </r>
  </si>
  <si>
    <t>Cheltuieli salariale pentru dezvoltare experimentală, aferente personalul implicat in implementarea proiectului (în derularea activităților, altele decât management de proiect)</t>
  </si>
  <si>
    <t>8.1</t>
  </si>
  <si>
    <r>
      <t>Cheltuieli cu servicii,  din surse externe în condiții de concurență deplină</t>
    </r>
    <r>
      <rPr>
        <b/>
        <sz val="10"/>
        <color rgb="FFFF0000"/>
        <rFont val="Calibri"/>
        <family val="2"/>
        <charset val="238"/>
        <scheme val="minor"/>
      </rPr>
      <t>-AJUTOR DE STAT CERCETARE DEZVOLTARE INOVARE</t>
    </r>
  </si>
  <si>
    <t>Cheltuieli aferente cercetării contractuale, pentru activități de inovare de proces și organizațională</t>
  </si>
  <si>
    <t>Cheltuieli aferente cercetării contractuale pentru activități de cercetare industrială</t>
  </si>
  <si>
    <t>Cheltuieli aferente cercetării contractuale pentru activități de dezvoltare experimentală</t>
  </si>
  <si>
    <r>
      <t>Cheltuieli pentru obţinerea, validarea şi protejarea brevetelor şi altor active necorporale pentru activităţi de inovare (eligibile pentru IMM)</t>
    </r>
    <r>
      <rPr>
        <b/>
        <sz val="10"/>
        <color rgb="FFFF0000"/>
        <rFont val="Calibri"/>
        <family val="2"/>
        <charset val="238"/>
        <scheme val="minor"/>
      </rPr>
      <t>-AJUTOR DE STAT CERCETARE DEZVOLTARE INOVARE</t>
    </r>
  </si>
  <si>
    <t xml:space="preserve">Cheltuieli pentru obţinerea, validarea si protejarea brevetelor şi altor active necorporale (ajutoare pentru inovare destinate IMM-urilor)   </t>
  </si>
  <si>
    <t>9.1</t>
  </si>
  <si>
    <t>10.1</t>
  </si>
  <si>
    <r>
      <t xml:space="preserve">Cheltuieli indirecte </t>
    </r>
    <r>
      <rPr>
        <b/>
        <sz val="10"/>
        <color rgb="FFFF0000"/>
        <rFont val="Calibri"/>
        <family val="2"/>
        <charset val="238"/>
        <scheme val="minor"/>
      </rPr>
      <t>-AJUTOR DE STAT CERCETARE DEZVOLTARE INOVARE</t>
    </r>
  </si>
  <si>
    <t>11.1</t>
  </si>
  <si>
    <t>TOTAL CAPITOL 11</t>
  </si>
  <si>
    <t> TOTAL CAPITOL 12</t>
  </si>
  <si>
    <t>CAP. 12</t>
  </si>
  <si>
    <t>12.1</t>
  </si>
  <si>
    <t>CAP. 13</t>
  </si>
  <si>
    <t> TOTAL CAPITOL 13</t>
  </si>
  <si>
    <t>13.1</t>
  </si>
  <si>
    <t>CAP. 14</t>
  </si>
  <si>
    <t>14.1</t>
  </si>
  <si>
    <t>TOTAL CAPITOL 14</t>
  </si>
  <si>
    <r>
      <t xml:space="preserve">Cheltuieli cu organizarea de șantier </t>
    </r>
    <r>
      <rPr>
        <b/>
        <sz val="10"/>
        <color rgb="FFFF0000"/>
        <rFont val="Calibri"/>
        <family val="2"/>
        <charset val="238"/>
        <scheme val="minor"/>
      </rPr>
      <t>AJUTOR DE STAT REGIONAL</t>
    </r>
  </si>
  <si>
    <t>CAP. 15</t>
  </si>
  <si>
    <t>15.1</t>
  </si>
  <si>
    <t>CAP. 16</t>
  </si>
  <si>
    <t>16.1</t>
  </si>
  <si>
    <t> TOTAL CAPITOL 16</t>
  </si>
  <si>
    <t>CAP. 17</t>
  </si>
  <si>
    <t>17.1</t>
  </si>
  <si>
    <t>TOTAL CAPITOL 17</t>
  </si>
  <si>
    <t>CAP. 18</t>
  </si>
  <si>
    <t>18.1</t>
  </si>
  <si>
    <r>
      <t xml:space="preserve">Cheltuieli aferente managementului de proiect  </t>
    </r>
    <r>
      <rPr>
        <b/>
        <sz val="10"/>
        <color rgb="FFFF0000"/>
        <rFont val="Calibri"/>
        <family val="2"/>
        <charset val="238"/>
        <scheme val="minor"/>
      </rPr>
      <t>-AJUTOR DE MINIMIS</t>
    </r>
  </si>
  <si>
    <t>CAP. 19</t>
  </si>
  <si>
    <t xml:space="preserve">Proiectare si inginerie </t>
  </si>
  <si>
    <r>
      <t xml:space="preserve">Cheltuieli pentru dezvoltare experimentală cu achiziția de materii prime, materiale consumabile și alte produse similare necesare proiectului </t>
    </r>
    <r>
      <rPr>
        <sz val="10"/>
        <color rgb="FFFF0000"/>
        <rFont val="Calibri"/>
        <family val="2"/>
        <charset val="238"/>
      </rPr>
      <t>(categorie ne-eligibila in cadrul prezentului apel)</t>
    </r>
  </si>
  <si>
    <r>
      <t xml:space="preserve">Cheltuieli pentru cercetare industrială cu achiziția de materii prime, materiale consumabile și alte produse similare necesare proiectului </t>
    </r>
    <r>
      <rPr>
        <sz val="10"/>
        <color rgb="FFFF0000"/>
        <rFont val="Calibri"/>
        <family val="2"/>
        <charset val="238"/>
      </rPr>
      <t>(categorie ne-eligibila in cadrul prezentului apel)</t>
    </r>
  </si>
  <si>
    <r>
      <t xml:space="preserve">Cheltuieli pentru achiziţia de bunuri si materiale (obiecte de inventar) </t>
    </r>
    <r>
      <rPr>
        <sz val="10"/>
        <color rgb="FFFF0000"/>
        <rFont val="Calibri"/>
        <family val="2"/>
        <charset val="238"/>
      </rPr>
      <t>(categorie ne-eligibila in cadrul prezentului apel)</t>
    </r>
  </si>
  <si>
    <t>20.1</t>
  </si>
  <si>
    <r>
      <t xml:space="preserve">Alte cheltuieli </t>
    </r>
    <r>
      <rPr>
        <b/>
        <sz val="10"/>
        <color rgb="FFFF0000"/>
        <rFont val="Calibri"/>
        <family val="2"/>
        <charset val="238"/>
        <scheme val="minor"/>
      </rPr>
      <t xml:space="preserve"> AJUTOR DE MINIMIS</t>
    </r>
  </si>
  <si>
    <t>19.1</t>
  </si>
  <si>
    <t>TOTAL CAPITOL 18</t>
  </si>
  <si>
    <t>TOTAL CAPITOL 20</t>
  </si>
  <si>
    <r>
      <t xml:space="preserve">Onorarii venituri experi </t>
    </r>
    <r>
      <rPr>
        <b/>
        <sz val="10"/>
        <color rgb="FFFF0000"/>
        <rFont val="Calibri"/>
        <family val="2"/>
        <charset val="238"/>
        <scheme val="minor"/>
      </rPr>
      <t xml:space="preserve"> AJUTOR DE MINIMIS</t>
    </r>
  </si>
  <si>
    <r>
      <t>Valoarea totala eligibilă -</t>
    </r>
    <r>
      <rPr>
        <sz val="10"/>
        <color rgb="FFFF0000"/>
        <rFont val="Calibri"/>
        <family val="2"/>
        <charset val="238"/>
        <scheme val="minor"/>
      </rPr>
      <t>schemă cercetare/dezvoltare/inovare</t>
    </r>
  </si>
  <si>
    <r>
      <t>Contribuţia solicitantului la cheltuieli eligibile -</t>
    </r>
    <r>
      <rPr>
        <sz val="10"/>
        <color rgb="FFFF0000"/>
        <rFont val="Calibri"/>
        <family val="2"/>
        <charset val="238"/>
        <scheme val="minor"/>
      </rPr>
      <t>schemă cercetare/dezvoltare/inovare</t>
    </r>
  </si>
  <si>
    <t>Cuantumul ajutorului cercetare/dezvoltare/inovare</t>
  </si>
  <si>
    <t>Cheltuieli pentru achiziţia de active necorporale pentru cercetare industrială</t>
  </si>
  <si>
    <t>Cheltuieli pentru achiziţia de active necorporale  pentru dezvoltare experimentală</t>
  </si>
  <si>
    <t>2.1.</t>
  </si>
  <si>
    <t xml:space="preserve">1.1. </t>
  </si>
  <si>
    <t>1.2.</t>
  </si>
  <si>
    <t>2.2.</t>
  </si>
  <si>
    <t>2.3.</t>
  </si>
  <si>
    <t>2.4.</t>
  </si>
  <si>
    <t>2.5.</t>
  </si>
  <si>
    <t>2.6.</t>
  </si>
  <si>
    <t>3.1.</t>
  </si>
  <si>
    <t>3.2.</t>
  </si>
  <si>
    <t>5.1.</t>
  </si>
  <si>
    <t>5.2.</t>
  </si>
  <si>
    <t xml:space="preserve"> Cheltuieli salariale pentru cercetare industrială, aferente personalul implicat in implementarea proiectului (în derularea activităților, altele decât management de proiect</t>
  </si>
  <si>
    <t>6.1.</t>
  </si>
  <si>
    <t>6.2.</t>
  </si>
  <si>
    <t>6.3.</t>
  </si>
  <si>
    <t>6.4.</t>
  </si>
  <si>
    <t>6.5.</t>
  </si>
  <si>
    <t>6.6.</t>
  </si>
  <si>
    <t xml:space="preserve">Cheltuieli pentru cercetare industrială aferente serviciilor de consultanță și servicii echivalente  </t>
  </si>
  <si>
    <t xml:space="preserve"> Cheltuieli pentru dezvoltare experimentală aferente serviciilor de consultanță și servicii echivalente   </t>
  </si>
  <si>
    <t>Cheltuieli pentru serviciile de consultanță în domeniul inovării</t>
  </si>
  <si>
    <t>CAP.7</t>
  </si>
  <si>
    <t>CAP.8</t>
  </si>
  <si>
    <t>CAP. 9</t>
  </si>
  <si>
    <t>9.2</t>
  </si>
  <si>
    <t>9.3</t>
  </si>
  <si>
    <t> TOTAL CAPITOL 9</t>
  </si>
  <si>
    <t>AJUTOR DE STAT CERCETARE DEZVOLTARE INOVARE</t>
  </si>
  <si>
    <t>AJUTOR DE STAT REGIONAL</t>
  </si>
  <si>
    <t>Cheltuieli pentru achiziția terenului, cu sau fără construcții -  pentru activităţile de investiții</t>
  </si>
  <si>
    <t>Cheltuieli pentru amenajarea terenului pentru activităţile de investiții</t>
  </si>
  <si>
    <t xml:space="preserve">Cheltuieli cu amenajări pentru protecţia mediului şi aducerea la starea iniţială pentru activităţile de investitii </t>
  </si>
  <si>
    <t>CAP. 10</t>
  </si>
  <si>
    <t> TOTAL CAPITOL 10</t>
  </si>
  <si>
    <t xml:space="preserve">cheltuieli pentru asigurarea utilităţilor necesare obiectivului </t>
  </si>
  <si>
    <t>CAP. 11</t>
  </si>
  <si>
    <t>Cheltuieli pentru construcții și instalații</t>
  </si>
  <si>
    <t>11.2</t>
  </si>
  <si>
    <t>11.2.1</t>
  </si>
  <si>
    <t>11.2.2</t>
  </si>
  <si>
    <t>11.3</t>
  </si>
  <si>
    <t xml:space="preserve">Cheltuieli cu dotările </t>
  </si>
  <si>
    <t>Cheltuieli cu active necorporale</t>
  </si>
  <si>
    <t>12.1.1.</t>
  </si>
  <si>
    <t>12.1.2.</t>
  </si>
  <si>
    <r>
      <t xml:space="preserve">Cheltuieli conexe organizării de șantier </t>
    </r>
    <r>
      <rPr>
        <sz val="10"/>
        <color rgb="FFFF0000"/>
        <rFont val="Calibri"/>
        <family val="2"/>
        <charset val="238"/>
        <scheme val="minor"/>
      </rPr>
      <t>(ajutor de stat regional)</t>
    </r>
  </si>
  <si>
    <r>
      <t xml:space="preserve">Cheltuieli pentru lucrări de construcții și instalații aferente organizării de șantier  </t>
    </r>
    <r>
      <rPr>
        <sz val="10"/>
        <color rgb="FFFF0000"/>
        <rFont val="Calibri"/>
        <family val="2"/>
        <charset val="238"/>
        <scheme val="minor"/>
      </rPr>
      <t>(ajutor de stat regional)</t>
    </r>
  </si>
  <si>
    <r>
      <t xml:space="preserve">Cheltuieli cu organizarea de șantier  </t>
    </r>
    <r>
      <rPr>
        <sz val="10"/>
        <color rgb="FFFF0000"/>
        <rFont val="Calibri"/>
        <family val="2"/>
        <charset val="238"/>
        <scheme val="minor"/>
      </rPr>
      <t>(ajutor de stat regional)</t>
    </r>
  </si>
  <si>
    <r>
      <t xml:space="preserve">Cheltuieli diverse și neprevăzute    </t>
    </r>
    <r>
      <rPr>
        <b/>
        <sz val="10"/>
        <color rgb="FFFF0000"/>
        <rFont val="Calibri"/>
        <family val="2"/>
        <charset val="238"/>
        <scheme val="minor"/>
      </rPr>
      <t>AJUTOR DE STAT REGIONAL</t>
    </r>
  </si>
  <si>
    <r>
      <t>Cheltuieli diverse și neprevăzute (</t>
    </r>
    <r>
      <rPr>
        <sz val="10"/>
        <color rgb="FFFF0000"/>
        <rFont val="Calibri"/>
        <family val="2"/>
        <charset val="238"/>
        <scheme val="minor"/>
      </rPr>
      <t>în limita a 10% din valoarea eligibilă a cheltuielilor eligibile cuprinse cumulat la sub-categoriile  38, 39,40,53,54,55,57,58)</t>
    </r>
    <r>
      <rPr>
        <sz val="10"/>
        <rFont val="Calibri"/>
        <family val="2"/>
        <charset val="238"/>
        <scheme val="minor"/>
      </rPr>
      <t xml:space="preserve"> </t>
    </r>
    <r>
      <rPr>
        <sz val="10"/>
        <color rgb="FFFF0000"/>
        <rFont val="Calibri"/>
        <family val="2"/>
        <charset val="238"/>
        <scheme val="minor"/>
      </rPr>
      <t>(ajutor de stat regional)</t>
    </r>
  </si>
  <si>
    <t>AJUTOR DE MINIMIS</t>
  </si>
  <si>
    <r>
      <t xml:space="preserve">Cheltuieli de informare și publicitate pentru proiect, care rezultă din obligațiile beneficiarului  </t>
    </r>
    <r>
      <rPr>
        <sz val="10"/>
        <color rgb="FFFF0000"/>
        <rFont val="Calibri"/>
        <family val="2"/>
        <charset val="238"/>
        <scheme val="minor"/>
      </rPr>
      <t>- în limita a  maxim 10.000 lei.</t>
    </r>
  </si>
  <si>
    <r>
      <t xml:space="preserve">Cheltuieli salariale cu echipa de management proiect - pentru personalul angajat al solicitantului–(pentru etapa 1 si pentru etapa 2)
 - </t>
    </r>
    <r>
      <rPr>
        <sz val="10"/>
        <color rgb="FFFF0000"/>
        <rFont val="Calibri"/>
        <family val="2"/>
        <charset val="238"/>
        <scheme val="minor"/>
      </rPr>
      <t>Valorile cumulate ale  subcategoriilor 22 si 87 - maxim 50% din valoarea cheltuielilor eligibile aferente ajutorului de minimis.</t>
    </r>
  </si>
  <si>
    <t xml:space="preserve">Cheltuieli pentru obținere avize, acorduri, autorizații
(pentru etapa 1, dacă este cazul  si pentru etapa 2)
</t>
  </si>
  <si>
    <r>
      <t xml:space="preserve">Onorarii/venituri asimilate salariilor pentru experți proprii/cooptaţi </t>
    </r>
    <r>
      <rPr>
        <sz val="10"/>
        <color rgb="FFFF0000"/>
        <rFont val="Calibri"/>
        <family val="2"/>
        <charset val="238"/>
        <scheme val="minor"/>
      </rPr>
      <t>-Valorile cumulate ale  subcategoriilor 22 si 87 - maxim 50% din valoarea cheltuielilor eligibile aferente ajutorului de minimis</t>
    </r>
  </si>
  <si>
    <t>cheltuieli  cu servicii pentru organizare de evenimente si cursuri de formare</t>
  </si>
  <si>
    <t xml:space="preserve">Cheltuieli cu servicii pentru internaționalizare </t>
  </si>
  <si>
    <t xml:space="preserve">Cheltuieli privind implementarea și certificarea sistemelor de management a calității </t>
  </si>
  <si>
    <t>Cheltuieli privind certificarea națională/internațională a produselor, serviciilor sau diferitelor procese specifice</t>
  </si>
  <si>
    <t xml:space="preserve">Cheltuieli pentru servicii de sprijinire a comercializării </t>
  </si>
  <si>
    <t>Cheltuieli cu activități de realizare a instrumentelor de comercializare on-line, website de promovare a produselor/serviciilor proprii ale solicitantului</t>
  </si>
  <si>
    <t>Cheltuieli indirecte (Rata forfetară de 15% aplicata tuturor costurilor directe eligibile pentru activitatea de cercetare-dezvoltare-inovare, fără a lua în calcul costurile directe eligibile pentru achiziţia de servicii, respectiv categoria bugetara 22,24,29,30)</t>
  </si>
  <si>
    <t>TOTAL CAPITOL 15</t>
  </si>
  <si>
    <t>16.2</t>
  </si>
  <si>
    <t>16.3</t>
  </si>
  <si>
    <t>16.4</t>
  </si>
  <si>
    <t>16.5</t>
  </si>
  <si>
    <t>TOTAL CAPITOL 19</t>
  </si>
  <si>
    <t>CAP.20</t>
  </si>
  <si>
    <t>20.2</t>
  </si>
  <si>
    <t>20.3</t>
  </si>
  <si>
    <t>20.4</t>
  </si>
  <si>
    <t>20.5</t>
  </si>
  <si>
    <t>20.6</t>
  </si>
  <si>
    <t>Contribuția proprie a solicitantului la valoarea eligibilă a proiectului trebuie să fie în concordanță cu intensitățile maxime ale ajutoarelor</t>
  </si>
  <si>
    <r>
      <rPr>
        <b/>
        <sz val="10"/>
        <color rgb="FF808080"/>
        <rFont val="Calibri"/>
        <family val="2"/>
        <charset val="238"/>
        <scheme val="minor"/>
      </rPr>
      <t xml:space="preserve"> </t>
    </r>
    <r>
      <rPr>
        <b/>
        <sz val="10"/>
        <rFont val="Calibri"/>
        <family val="2"/>
        <charset val="238"/>
        <scheme val="minor"/>
      </rPr>
      <t>Se va completa foaia de lucru 3- Imobilizări doar în cazul cererilor de finanţare care includ investiţii iniţiale legate de diversificarea unei unităţi.</t>
    </r>
  </si>
  <si>
    <t xml:space="preserve">Ajutor nerambursabil P.I. axa 1.2 </t>
  </si>
  <si>
    <t xml:space="preserve">Achiziţii servicii </t>
  </si>
  <si>
    <t xml:space="preserve">Onorarii/venituri asimilate salariilor pentru experti proprii/cooptat
</t>
  </si>
  <si>
    <t xml:space="preserve">Cresterea investitiilor in curs </t>
  </si>
  <si>
    <t>21.1.</t>
  </si>
  <si>
    <t>Aplicantul/membrii parteneriatului care implementeaza componentele proiectului nu se încadrează în categoria întrepirnderilor  în dificultate  în conformitate cu prevederile Regulamentului (UE) NR. 651/2014 AL COMISIEI din 17 iunie 2014 de declarare a anumitor categorii de ajutoare compatibile cu piața internă în aplicarea articolelor 107 și 108 din tratat . În acest sens, se va completa situațiile financiare aplicabile.</t>
  </si>
  <si>
    <t>Aplicantul/membrii parteneriatului care implementeaza componentele proiectului nu se încadrează în categoria întrepirnderilor  în dificultate  în conformitate cu prevederile Regulamentului (UE) NR. 651/2014 AL COMISIEI din 17 iunie 2014 de declarare a anumitor categorii de ajutoare compatibile cu piața internă în aplicarea articolelor 107 și 108 din tratat . În acest sens, se va completa situațiile financiare aplicabile</t>
  </si>
  <si>
    <t>1 - BUGETUL CERERII DE FINANTARE A (ETAPA 1)</t>
  </si>
  <si>
    <t>2-  Proiecții financiare aferente proiectului de investiție în perioada de implementare și operare</t>
  </si>
  <si>
    <t>9.1.</t>
  </si>
  <si>
    <t>9.2.</t>
  </si>
  <si>
    <t>Venituri din vanzari produse</t>
  </si>
  <si>
    <t>Venituri din prestari servicii</t>
  </si>
  <si>
    <t>Venituri din vanzari marfuri</t>
  </si>
  <si>
    <t>Venituri din vanzari produse (fără TVA)</t>
  </si>
  <si>
    <t>TVA aferentă veniturilor din vanzari produse</t>
  </si>
  <si>
    <t>Venituri din prestari servicii (fără TVA)</t>
  </si>
  <si>
    <t xml:space="preserve">TVA aferentă veniturilor prestari servicii </t>
  </si>
  <si>
    <t>Venituri din vanzari marfuri (fără TVA)</t>
  </si>
  <si>
    <t xml:space="preserve">TVA aferentă veniturilor din vanzari marfuri </t>
  </si>
  <si>
    <t>21.2.</t>
  </si>
  <si>
    <t>21.3.</t>
  </si>
  <si>
    <t>21.4.</t>
  </si>
  <si>
    <t>21.5.</t>
  </si>
  <si>
    <t>21.6.</t>
  </si>
  <si>
    <t>21.7.</t>
  </si>
  <si>
    <t>21.8.</t>
  </si>
  <si>
    <t>21.9.</t>
  </si>
  <si>
    <t>21.10.</t>
  </si>
  <si>
    <t>21.11.</t>
  </si>
  <si>
    <t>21.12.</t>
  </si>
  <si>
    <t>21.13.</t>
  </si>
  <si>
    <t>21.14.</t>
  </si>
  <si>
    <t>Venituri din ……..</t>
  </si>
  <si>
    <t>Venituri din…………………………...(fără TVA)</t>
  </si>
  <si>
    <t>TVA aferentă veniturilor din……………………</t>
  </si>
  <si>
    <t>21.15.</t>
  </si>
  <si>
    <t>21.16.</t>
  </si>
  <si>
    <t>21.17.</t>
  </si>
  <si>
    <t>23.1.</t>
  </si>
  <si>
    <t xml:space="preserve">Cheltuieli privind marfurile </t>
  </si>
  <si>
    <t>Cheltuieli privind marfurile  (fără TVA)</t>
  </si>
  <si>
    <t>TVA aferentă cheltuielilor privind mărfurile (fără TVA)</t>
  </si>
  <si>
    <t>Alte cheltuieli materiale (inclusiv cheltuieli cu prestatii externe)</t>
  </si>
  <si>
    <t>Alte cheltuieli materiale  (fără TVA)</t>
  </si>
  <si>
    <t>TVA aferentă altor cheltuieli materiale  (fără TVA)</t>
  </si>
  <si>
    <t>23.2.</t>
  </si>
  <si>
    <t>Alte cheltuieli cu prestatii externe</t>
  </si>
  <si>
    <t>Alte cheltuieli cu prestări externe  (fără TVA)</t>
  </si>
  <si>
    <t>TVA aferentă altor cheltuieli cu prestări externe  (fără TVA)</t>
  </si>
  <si>
    <t>23.5.</t>
  </si>
  <si>
    <t>23.6.</t>
  </si>
  <si>
    <t>Venituri proprii obținute din taxe si activități desfășurate de instituțiile de învățământ superior</t>
  </si>
  <si>
    <t>Venituri obținute din taxe si activități desfășurate de instituțiile de învățământ superior (fără TVA)</t>
  </si>
  <si>
    <t>TVA aferentă veniturilor proprii obținute din taxe si activități desfășurate de instituțiile de învățământ superior</t>
  </si>
  <si>
    <t>Venituri din activitatea de cercetare științifică, proiectare știintifică, consultanță și expertiză</t>
  </si>
  <si>
    <t>Venituri obținute din activitatea de cercetare științifică, proiectare știintifică, consultanță și expertizăr (fără TVA)</t>
  </si>
  <si>
    <t>TVA aferentă veniturilor din activitatea de cercetare științifică, proiectare știintifică, consultanță și expertiză</t>
  </si>
  <si>
    <t>Venituri din alocatii bugetare cu destinație specială/ pentru intretinerea curenta (funcționarea și întreținerea curentă; subvenții pentru cămine și cantine; burse; subvenții cazare studenți)</t>
  </si>
  <si>
    <t>Venituri din alocatii bugetare cu destinație specială/ pentru intretinerea curenta (fără TVA)</t>
  </si>
  <si>
    <t>TVA aferentă veniturilor  din alocatii bugetare cu destinație specială/ pentru intretinerea curenta</t>
  </si>
  <si>
    <t>Venituri proprii cămine-cantine</t>
  </si>
  <si>
    <t>Venituri proprii cămine-cantine (fără TVA)</t>
  </si>
  <si>
    <t>TVA aferentă veniturilor  proprii cămine-cantine</t>
  </si>
  <si>
    <t>21.18.</t>
  </si>
  <si>
    <t>21.19.</t>
  </si>
  <si>
    <t>TVA aferentă cheltuielilor pentru activitatea de cercetare știintifica, proiectare, consultanta și expertiza stiintifica</t>
  </si>
  <si>
    <t>Cheltuieli pentru activitatea de cercetare știintifică, proiectare, consultanta și expertiza stiintifica</t>
  </si>
  <si>
    <t>Cheltuieli pentru activitatea de cercetare știintifică, proiectare, consultanta și expertiza stiintifica(fără TVA)</t>
  </si>
  <si>
    <t>Cheltuieli de întreţinere,  reparaţii capitale , destinații speciale (reparații capitale, subventii pentru camine si cantine studentesti, cheltuieli pentru burse, subventii cazare strudenti)</t>
  </si>
  <si>
    <t>Cheltuieli de întreţinere,  reparaţii capitale , destinații speciale (fără TVA)</t>
  </si>
  <si>
    <t>TVA aferentă cheltuielilor  de întreţinere,  reparaţii capitale , destinații speciale</t>
  </si>
  <si>
    <t>Cheltuieli pentru camine și cantine studentesti</t>
  </si>
  <si>
    <t>Cheltuieli pentru camine și cantine studentesti (fără TVA)</t>
  </si>
  <si>
    <t>TVA aferentă cheltuielilor  pentru camine și cantine studentesti</t>
  </si>
  <si>
    <t>23.7.</t>
  </si>
  <si>
    <t>23.8.</t>
  </si>
  <si>
    <t>23.9.</t>
  </si>
  <si>
    <t>23.10.</t>
  </si>
  <si>
    <t>23.12.</t>
  </si>
  <si>
    <t>24.1.</t>
  </si>
  <si>
    <t>24.2.</t>
  </si>
  <si>
    <t>Contribuția proprie a solicitantului la valoarea eligibilă a proiectului trebuie să fie în concordanță cu intensitățile maxime ale ajutoarului</t>
  </si>
  <si>
    <r>
      <t xml:space="preserve">Onorarii/venituri asimilate salariilor pentru experți proprii/cooptaţi </t>
    </r>
    <r>
      <rPr>
        <sz val="10"/>
        <color rgb="FFFF0000"/>
        <rFont val="Calibri"/>
        <family val="2"/>
        <charset val="238"/>
        <scheme val="minor"/>
      </rPr>
      <t>-Cheltuielile salariale pe proiect nu pot depăşi plafoanele prevăzute în Anexa 3 la Hotărârea Guvernului nr. 583/2015pentru aprobarea Planului național de cercetare-dezvoltare și inovare pentru perioada 2015-2020 (PNCDI III). Valorile cumulate ale  subcategoriilor 22 si 87 - maxim 50% din valoarea cheltuielilor eligibile aferente ajutorului de minimis</t>
    </r>
  </si>
  <si>
    <t xml:space="preserve">Cheltuieli pentru obţinerea, validarea şi protejarea brevetelor şi altor active necorporale pentru activităţi de inovare </t>
  </si>
  <si>
    <t xml:space="preserve">Cheltuieli indirecte (Rata forfetară de 15% aplicata tuturor costurilor directe eligibile pentru activitatea de cercetare-dezvoltare-inovare, fără a lua în calcul costurile directe eligibile pentru achiziţia de servicii, respectiv categoria bugetara 22,24,29,30). În cazul solicitanţilor tip întreprindere rata forfetară se va calcula luând în considerare intensitaţile ajutorului  pentru fiecare activitate eligibilă. </t>
  </si>
  <si>
    <r>
      <t xml:space="preserve">Onorarii venituri experti </t>
    </r>
    <r>
      <rPr>
        <b/>
        <sz val="10"/>
        <color rgb="FFFF0000"/>
        <rFont val="Calibri"/>
        <family val="2"/>
        <charset val="238"/>
        <scheme val="minor"/>
      </rPr>
      <t xml:space="preserve"> AJUTOR DE MINIMIS</t>
    </r>
  </si>
  <si>
    <t>1 - BUGETUL CERERII DE FINANTARE B (ETAPA 2)</t>
  </si>
</sst>
</file>

<file path=xl/styles.xml><?xml version="1.0" encoding="utf-8"?>
<styleSheet xmlns="http://schemas.openxmlformats.org/spreadsheetml/2006/main" xmlns:mc="http://schemas.openxmlformats.org/markup-compatibility/2006" xmlns:x14ac="http://schemas.microsoft.com/office/spreadsheetml/2009/9/ac" mc:Ignorable="x14ac">
  <fonts count="54" x14ac:knownFonts="1">
    <font>
      <sz val="10"/>
      <name val="Calibri"/>
      <family val="2"/>
      <charset val="238"/>
    </font>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charset val="238"/>
      <scheme val="minor"/>
    </font>
    <font>
      <sz val="11"/>
      <color indexed="8"/>
      <name val="Calibri"/>
      <family val="2"/>
    </font>
    <font>
      <b/>
      <sz val="10"/>
      <name val="Calibri"/>
      <family val="2"/>
      <charset val="238"/>
    </font>
    <font>
      <b/>
      <sz val="10"/>
      <color theme="1"/>
      <name val="Calibri"/>
      <family val="2"/>
      <charset val="238"/>
      <scheme val="minor"/>
    </font>
    <font>
      <sz val="10"/>
      <name val="Arial"/>
      <family val="2"/>
    </font>
    <font>
      <sz val="10"/>
      <name val="Arial"/>
      <family val="2"/>
      <charset val="238"/>
    </font>
    <font>
      <b/>
      <sz val="11"/>
      <color theme="1"/>
      <name val="Calibri"/>
      <family val="2"/>
      <charset val="238"/>
      <scheme val="minor"/>
    </font>
    <font>
      <b/>
      <sz val="10"/>
      <name val="Calibri"/>
      <family val="2"/>
      <charset val="238"/>
      <scheme val="minor"/>
    </font>
    <font>
      <sz val="10"/>
      <name val="Calibri"/>
      <family val="2"/>
      <charset val="238"/>
      <scheme val="minor"/>
    </font>
    <font>
      <sz val="10"/>
      <color theme="1"/>
      <name val="Calibri"/>
      <family val="2"/>
      <charset val="238"/>
      <scheme val="minor"/>
    </font>
    <font>
      <sz val="10"/>
      <color theme="1"/>
      <name val="Times New Roman"/>
      <family val="1"/>
    </font>
    <font>
      <sz val="10"/>
      <color rgb="FF000000"/>
      <name val="Calibri"/>
      <family val="2"/>
      <charset val="238"/>
      <scheme val="minor"/>
    </font>
    <font>
      <b/>
      <sz val="10"/>
      <color theme="1"/>
      <name val="Times New Roman"/>
      <family val="1"/>
    </font>
    <font>
      <b/>
      <sz val="10"/>
      <color rgb="FF808080"/>
      <name val="Calibri"/>
      <family val="2"/>
      <charset val="238"/>
      <scheme val="minor"/>
    </font>
    <font>
      <b/>
      <sz val="11"/>
      <color theme="1"/>
      <name val="Calibri"/>
      <family val="2"/>
      <scheme val="minor"/>
    </font>
    <font>
      <b/>
      <u/>
      <sz val="11"/>
      <color theme="1"/>
      <name val="Calibri"/>
      <family val="2"/>
      <charset val="238"/>
      <scheme val="minor"/>
    </font>
    <font>
      <u/>
      <sz val="10"/>
      <color theme="1"/>
      <name val="Calibri"/>
      <family val="2"/>
      <charset val="238"/>
      <scheme val="minor"/>
    </font>
    <font>
      <b/>
      <sz val="11"/>
      <name val="Calibri"/>
      <family val="2"/>
      <charset val="238"/>
      <scheme val="minor"/>
    </font>
    <font>
      <b/>
      <i/>
      <sz val="10"/>
      <name val="Calibri"/>
      <family val="2"/>
      <charset val="238"/>
    </font>
    <font>
      <sz val="10"/>
      <name val="Calibri"/>
      <family val="2"/>
    </font>
    <font>
      <b/>
      <sz val="10"/>
      <name val="Calibri"/>
      <family val="2"/>
    </font>
    <font>
      <vertAlign val="subscript"/>
      <sz val="10"/>
      <name val="Calibri"/>
      <family val="2"/>
    </font>
    <font>
      <b/>
      <sz val="10"/>
      <name val="Symbol"/>
      <family val="1"/>
      <charset val="2"/>
    </font>
    <font>
      <b/>
      <u/>
      <sz val="10"/>
      <color theme="1"/>
      <name val="Calibri"/>
      <family val="2"/>
      <scheme val="minor"/>
    </font>
    <font>
      <sz val="10"/>
      <color theme="1"/>
      <name val="Calibri"/>
      <family val="2"/>
      <scheme val="minor"/>
    </font>
    <font>
      <u/>
      <sz val="10"/>
      <color theme="1"/>
      <name val="Calibri"/>
      <family val="2"/>
      <scheme val="minor"/>
    </font>
    <font>
      <b/>
      <sz val="10"/>
      <color rgb="FF92D050"/>
      <name val="Calibri"/>
      <family val="2"/>
      <scheme val="minor"/>
    </font>
    <font>
      <b/>
      <i/>
      <sz val="10"/>
      <name val="Calibri"/>
      <family val="2"/>
      <scheme val="minor"/>
    </font>
    <font>
      <sz val="10"/>
      <name val="Calibri"/>
      <family val="2"/>
      <scheme val="minor"/>
    </font>
    <font>
      <b/>
      <sz val="10"/>
      <color indexed="8"/>
      <name val="Calibri"/>
      <family val="2"/>
      <scheme val="minor"/>
    </font>
    <font>
      <b/>
      <sz val="10"/>
      <name val="Calibri"/>
      <family val="2"/>
      <scheme val="minor"/>
    </font>
    <font>
      <sz val="10"/>
      <color indexed="8"/>
      <name val="Calibri"/>
      <family val="2"/>
      <scheme val="minor"/>
    </font>
    <font>
      <b/>
      <i/>
      <sz val="10"/>
      <color indexed="8"/>
      <name val="Calibri"/>
      <family val="2"/>
      <scheme val="minor"/>
    </font>
    <font>
      <sz val="10"/>
      <color theme="0" tint="-0.249977111117893"/>
      <name val="Calibri"/>
      <family val="2"/>
      <scheme val="minor"/>
    </font>
    <font>
      <sz val="10"/>
      <color rgb="FF92D050"/>
      <name val="Calibri"/>
      <family val="2"/>
      <scheme val="minor"/>
    </font>
    <font>
      <b/>
      <sz val="10"/>
      <color theme="1"/>
      <name val="Calibri"/>
      <family val="2"/>
      <scheme val="minor"/>
    </font>
    <font>
      <vertAlign val="subscript"/>
      <sz val="10"/>
      <name val="Calibri"/>
      <family val="2"/>
      <scheme val="minor"/>
    </font>
    <font>
      <b/>
      <i/>
      <sz val="10"/>
      <color rgb="FFFF0000"/>
      <name val="Calibri"/>
      <family val="2"/>
      <scheme val="minor"/>
    </font>
    <font>
      <sz val="10"/>
      <color rgb="FF00B050"/>
      <name val="Calibri"/>
      <family val="2"/>
      <scheme val="minor"/>
    </font>
    <font>
      <sz val="11"/>
      <color rgb="FF000000"/>
      <name val="Arial"/>
      <family val="2"/>
    </font>
    <font>
      <b/>
      <i/>
      <sz val="10"/>
      <color theme="1"/>
      <name val="Calibri"/>
      <family val="2"/>
      <scheme val="minor"/>
    </font>
    <font>
      <sz val="11"/>
      <name val="Calibri"/>
      <family val="2"/>
      <scheme val="minor"/>
    </font>
    <font>
      <b/>
      <sz val="11"/>
      <name val="Calibri"/>
      <family val="2"/>
      <scheme val="minor"/>
    </font>
    <font>
      <b/>
      <sz val="10"/>
      <color rgb="FFFF0000"/>
      <name val="Calibri"/>
      <family val="2"/>
      <charset val="238"/>
      <scheme val="minor"/>
    </font>
    <font>
      <sz val="10"/>
      <color rgb="FFFF0000"/>
      <name val="Calibri"/>
      <family val="2"/>
      <charset val="238"/>
      <scheme val="minor"/>
    </font>
    <font>
      <sz val="10"/>
      <color rgb="FF000000"/>
      <name val="Calibri"/>
      <family val="2"/>
      <charset val="238"/>
    </font>
    <font>
      <sz val="10"/>
      <color rgb="FFFF0000"/>
      <name val="Calibri"/>
      <family val="2"/>
      <charset val="238"/>
    </font>
    <font>
      <sz val="12"/>
      <name val="Times New Roman"/>
      <family val="1"/>
    </font>
    <font>
      <b/>
      <sz val="12"/>
      <name val="Times New Roman"/>
      <family val="1"/>
    </font>
    <font>
      <b/>
      <sz val="12"/>
      <name val="Times New Roman"/>
      <family val="1"/>
      <charset val="238"/>
    </font>
  </fonts>
  <fills count="7">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rgb="FFFFFF00"/>
        <bgColor indexed="64"/>
      </patternFill>
    </fill>
  </fills>
  <borders count="22">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right/>
      <top style="thin">
        <color indexed="64"/>
      </top>
      <bottom/>
      <diagonal/>
    </border>
    <border>
      <left/>
      <right style="thin">
        <color indexed="64"/>
      </right>
      <top/>
      <bottom/>
      <diagonal/>
    </border>
    <border>
      <left/>
      <right style="medium">
        <color rgb="FF000000"/>
      </right>
      <top style="medium">
        <color rgb="FF000000"/>
      </top>
      <bottom style="medium">
        <color rgb="FF000000"/>
      </bottom>
      <diagonal/>
    </border>
    <border>
      <left/>
      <right style="medium">
        <color rgb="FF000000"/>
      </right>
      <top/>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right/>
      <top style="medium">
        <color rgb="FF000000"/>
      </top>
      <bottom/>
      <diagonal/>
    </border>
    <border>
      <left style="thin">
        <color indexed="64"/>
      </left>
      <right style="thin">
        <color indexed="64"/>
      </right>
      <top style="thin">
        <color indexed="64"/>
      </top>
      <bottom style="thick">
        <color indexed="64"/>
      </bottom>
      <diagonal/>
    </border>
    <border>
      <left style="thin">
        <color indexed="64"/>
      </left>
      <right style="thin">
        <color indexed="64"/>
      </right>
      <top style="thick">
        <color indexed="64"/>
      </top>
      <bottom style="thick">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s>
  <cellStyleXfs count="9">
    <xf numFmtId="0" fontId="0" fillId="0" borderId="0"/>
    <xf numFmtId="0" fontId="4" fillId="0" borderId="0"/>
    <xf numFmtId="0" fontId="3" fillId="0" borderId="0"/>
    <xf numFmtId="9" fontId="5" fillId="0" borderId="0" applyFont="0" applyFill="0" applyBorder="0" applyAlignment="0" applyProtection="0"/>
    <xf numFmtId="0" fontId="2" fillId="0" borderId="0"/>
    <xf numFmtId="0" fontId="8" fillId="0" borderId="0"/>
    <xf numFmtId="0" fontId="1" fillId="0" borderId="0"/>
    <xf numFmtId="0" fontId="2" fillId="0" borderId="0"/>
    <xf numFmtId="0" fontId="9" fillId="0" borderId="0">
      <alignment wrapText="1"/>
    </xf>
  </cellStyleXfs>
  <cellXfs count="375">
    <xf numFmtId="0" fontId="0" fillId="0" borderId="0" xfId="0"/>
    <xf numFmtId="4" fontId="11" fillId="0" borderId="3" xfId="1" applyNumberFormat="1" applyFont="1" applyFill="1" applyBorder="1" applyAlignment="1" applyProtection="1">
      <alignment horizontal="center" vertical="center" wrapText="1"/>
    </xf>
    <xf numFmtId="49" fontId="11" fillId="0" borderId="3" xfId="1" applyNumberFormat="1" applyFont="1" applyFill="1" applyBorder="1" applyAlignment="1" applyProtection="1">
      <alignment vertical="top"/>
    </xf>
    <xf numFmtId="49" fontId="12" fillId="0" borderId="3" xfId="1" applyNumberFormat="1" applyFont="1" applyFill="1" applyBorder="1" applyAlignment="1" applyProtection="1">
      <alignment vertical="top"/>
    </xf>
    <xf numFmtId="0" fontId="12" fillId="0" borderId="3" xfId="1" applyFont="1" applyFill="1" applyBorder="1" applyAlignment="1" applyProtection="1">
      <alignment vertical="top" wrapText="1"/>
    </xf>
    <xf numFmtId="4" fontId="12" fillId="2" borderId="3" xfId="1" applyNumberFormat="1" applyFont="1" applyFill="1" applyBorder="1" applyAlignment="1" applyProtection="1">
      <alignment horizontal="right" vertical="top"/>
      <protection locked="0"/>
    </xf>
    <xf numFmtId="4" fontId="12" fillId="0" borderId="3" xfId="1" applyNumberFormat="1" applyFont="1" applyFill="1" applyBorder="1" applyAlignment="1" applyProtection="1">
      <alignment horizontal="right" vertical="top"/>
    </xf>
    <xf numFmtId="0" fontId="11" fillId="0" borderId="3" xfId="1" applyFont="1" applyFill="1" applyBorder="1" applyAlignment="1" applyProtection="1">
      <alignment horizontal="right" vertical="top" wrapText="1"/>
    </xf>
    <xf numFmtId="4" fontId="11" fillId="0" borderId="3" xfId="1" applyNumberFormat="1" applyFont="1" applyFill="1" applyBorder="1" applyAlignment="1" applyProtection="1">
      <alignment horizontal="right" vertical="top"/>
    </xf>
    <xf numFmtId="0" fontId="12" fillId="3" borderId="3" xfId="0" applyFont="1" applyFill="1" applyBorder="1" applyAlignment="1" applyProtection="1">
      <alignment vertical="top" wrapText="1"/>
    </xf>
    <xf numFmtId="0" fontId="12" fillId="3" borderId="3" xfId="1" applyFont="1" applyFill="1" applyBorder="1" applyAlignment="1" applyProtection="1">
      <alignment vertical="top" wrapText="1"/>
    </xf>
    <xf numFmtId="4" fontId="12" fillId="3" borderId="3" xfId="1" applyNumberFormat="1" applyFont="1" applyFill="1" applyBorder="1" applyAlignment="1" applyProtection="1">
      <alignment horizontal="right" vertical="top"/>
    </xf>
    <xf numFmtId="0" fontId="12" fillId="0" borderId="3" xfId="1" applyFont="1" applyFill="1" applyBorder="1" applyAlignment="1" applyProtection="1">
      <alignment vertical="top"/>
    </xf>
    <xf numFmtId="49" fontId="11" fillId="3" borderId="3" xfId="1" applyNumberFormat="1" applyFont="1" applyFill="1" applyBorder="1" applyAlignment="1" applyProtection="1">
      <alignment vertical="top"/>
    </xf>
    <xf numFmtId="0" fontId="11" fillId="0" borderId="3" xfId="1" applyFont="1" applyFill="1" applyBorder="1" applyAlignment="1" applyProtection="1">
      <alignment horizontal="left" vertical="top" wrapText="1"/>
    </xf>
    <xf numFmtId="0" fontId="12" fillId="0" borderId="0" xfId="0" applyFont="1" applyAlignment="1" applyProtection="1">
      <alignment vertical="top"/>
    </xf>
    <xf numFmtId="0" fontId="13" fillId="0" borderId="0" xfId="1" applyFont="1" applyFill="1" applyAlignment="1" applyProtection="1">
      <alignment vertical="top" wrapText="1"/>
    </xf>
    <xf numFmtId="4" fontId="13" fillId="0" borderId="0" xfId="1" applyNumberFormat="1" applyFont="1" applyFill="1" applyAlignment="1" applyProtection="1">
      <alignment horizontal="right" vertical="top"/>
    </xf>
    <xf numFmtId="49" fontId="13" fillId="0" borderId="0" xfId="1" applyNumberFormat="1" applyFont="1" applyFill="1" applyAlignment="1" applyProtection="1">
      <alignment vertical="top"/>
    </xf>
    <xf numFmtId="0" fontId="7" fillId="0" borderId="0" xfId="1" applyFont="1" applyFill="1" applyAlignment="1" applyProtection="1">
      <alignment vertical="top" wrapText="1"/>
    </xf>
    <xf numFmtId="0" fontId="7" fillId="0" borderId="3" xfId="1" applyFont="1" applyFill="1" applyBorder="1" applyAlignment="1" applyProtection="1">
      <alignment vertical="top" wrapText="1"/>
    </xf>
    <xf numFmtId="0" fontId="7" fillId="0" borderId="3" xfId="1" applyFont="1" applyFill="1" applyBorder="1" applyAlignment="1" applyProtection="1">
      <alignment horizontal="center" vertical="top" wrapText="1"/>
    </xf>
    <xf numFmtId="0" fontId="7" fillId="0" borderId="3" xfId="1" applyFont="1" applyFill="1" applyBorder="1" applyAlignment="1" applyProtection="1">
      <alignment horizontal="right" vertical="top" wrapText="1"/>
      <protection locked="0"/>
    </xf>
    <xf numFmtId="0" fontId="13" fillId="0" borderId="3" xfId="1" applyFont="1" applyFill="1" applyBorder="1" applyAlignment="1" applyProtection="1">
      <alignment vertical="top" wrapText="1"/>
    </xf>
    <xf numFmtId="4" fontId="7" fillId="0" borderId="3" xfId="1" applyNumberFormat="1" applyFont="1" applyFill="1" applyBorder="1" applyAlignment="1" applyProtection="1">
      <alignment horizontal="right" vertical="top"/>
    </xf>
    <xf numFmtId="4" fontId="13" fillId="0" borderId="3" xfId="1" applyNumberFormat="1" applyFont="1" applyFill="1" applyBorder="1" applyAlignment="1" applyProtection="1">
      <alignment horizontal="right" vertical="top"/>
    </xf>
    <xf numFmtId="4" fontId="13" fillId="0" borderId="0" xfId="1" applyNumberFormat="1" applyFont="1" applyAlignment="1" applyProtection="1">
      <alignment horizontal="right" vertical="top"/>
    </xf>
    <xf numFmtId="4" fontId="13" fillId="3" borderId="3" xfId="1" applyNumberFormat="1" applyFont="1" applyFill="1" applyBorder="1" applyAlignment="1" applyProtection="1">
      <alignment horizontal="right" vertical="top"/>
    </xf>
    <xf numFmtId="49" fontId="13" fillId="0" borderId="3" xfId="1" applyNumberFormat="1" applyFont="1" applyFill="1" applyBorder="1" applyAlignment="1" applyProtection="1">
      <alignment vertical="top"/>
    </xf>
    <xf numFmtId="4" fontId="13" fillId="4" borderId="3" xfId="1" applyNumberFormat="1" applyFont="1" applyFill="1" applyBorder="1" applyAlignment="1" applyProtection="1">
      <alignment horizontal="right" vertical="top"/>
      <protection locked="0"/>
    </xf>
    <xf numFmtId="4" fontId="14" fillId="0" borderId="0" xfId="1" applyNumberFormat="1" applyFont="1" applyFill="1" applyAlignment="1" applyProtection="1">
      <alignment horizontal="right" vertical="top"/>
    </xf>
    <xf numFmtId="4" fontId="12" fillId="2" borderId="3" xfId="0" applyNumberFormat="1" applyFont="1" applyFill="1" applyBorder="1" applyAlignment="1" applyProtection="1">
      <alignment horizontal="right" vertical="top"/>
      <protection locked="0"/>
    </xf>
    <xf numFmtId="4" fontId="12" fillId="3" borderId="3" xfId="0" applyNumberFormat="1" applyFont="1" applyFill="1" applyBorder="1" applyAlignment="1" applyProtection="1">
      <alignment horizontal="right" vertical="top"/>
    </xf>
    <xf numFmtId="4" fontId="12" fillId="0" borderId="3" xfId="0" applyNumberFormat="1" applyFont="1" applyFill="1" applyBorder="1" applyAlignment="1" applyProtection="1">
      <alignment horizontal="right" vertical="top"/>
    </xf>
    <xf numFmtId="0" fontId="12" fillId="0" borderId="0" xfId="0" applyFont="1" applyAlignment="1" applyProtection="1">
      <alignment vertical="top" wrapText="1"/>
    </xf>
    <xf numFmtId="4" fontId="11" fillId="0" borderId="0" xfId="0" applyNumberFormat="1" applyFont="1" applyBorder="1" applyAlignment="1" applyProtection="1">
      <alignment horizontal="right" vertical="top"/>
    </xf>
    <xf numFmtId="0" fontId="12" fillId="0" borderId="3" xfId="1" applyFont="1" applyFill="1" applyBorder="1" applyAlignment="1" applyProtection="1">
      <alignment horizontal="left" vertical="top" wrapText="1"/>
    </xf>
    <xf numFmtId="4" fontId="16" fillId="0" borderId="3" xfId="1" applyNumberFormat="1" applyFont="1" applyFill="1" applyBorder="1" applyAlignment="1" applyProtection="1">
      <alignment horizontal="center" vertical="distributed"/>
    </xf>
    <xf numFmtId="4" fontId="12" fillId="0" borderId="3" xfId="1" applyNumberFormat="1" applyFont="1" applyFill="1" applyBorder="1" applyAlignment="1" applyProtection="1">
      <alignment horizontal="right" vertical="top"/>
      <protection locked="0"/>
    </xf>
    <xf numFmtId="3" fontId="11" fillId="0" borderId="0" xfId="0" applyNumberFormat="1" applyFont="1" applyBorder="1" applyAlignment="1" applyProtection="1">
      <alignment vertical="top" wrapText="1"/>
    </xf>
    <xf numFmtId="3" fontId="11" fillId="0" borderId="3" xfId="0" applyNumberFormat="1" applyFont="1" applyBorder="1" applyAlignment="1" applyProtection="1">
      <alignment horizontal="center" vertical="center" wrapText="1"/>
    </xf>
    <xf numFmtId="4" fontId="12" fillId="0" borderId="3" xfId="0" applyNumberFormat="1" applyFont="1" applyBorder="1" applyAlignment="1" applyProtection="1">
      <alignment horizontal="center" vertical="center"/>
    </xf>
    <xf numFmtId="0" fontId="12" fillId="5" borderId="3" xfId="0" applyFont="1" applyFill="1" applyBorder="1" applyAlignment="1" applyProtection="1">
      <alignment vertical="top" wrapText="1"/>
      <protection locked="0"/>
    </xf>
    <xf numFmtId="10" fontId="12" fillId="2" borderId="3" xfId="0" applyNumberFormat="1" applyFont="1" applyFill="1" applyBorder="1" applyAlignment="1" applyProtection="1">
      <alignment horizontal="right" vertical="top"/>
      <protection locked="0"/>
    </xf>
    <xf numFmtId="0" fontId="11" fillId="3" borderId="3" xfId="0" applyFont="1" applyFill="1" applyBorder="1" applyAlignment="1" applyProtection="1">
      <alignment vertical="top" wrapText="1"/>
    </xf>
    <xf numFmtId="4" fontId="11" fillId="3" borderId="3" xfId="0" applyNumberFormat="1" applyFont="1" applyFill="1" applyBorder="1" applyAlignment="1" applyProtection="1">
      <alignment horizontal="right" vertical="top"/>
    </xf>
    <xf numFmtId="10" fontId="11" fillId="3" borderId="3" xfId="0" applyNumberFormat="1" applyFont="1" applyFill="1" applyBorder="1" applyAlignment="1" applyProtection="1">
      <alignment horizontal="right" vertical="top"/>
    </xf>
    <xf numFmtId="0" fontId="19" fillId="0" borderId="0" xfId="0" applyFont="1" applyFill="1" applyAlignment="1" applyProtection="1">
      <alignment horizontal="left" vertical="top" wrapText="1"/>
    </xf>
    <xf numFmtId="4" fontId="13" fillId="0" borderId="0" xfId="0" applyNumberFormat="1" applyFont="1" applyFill="1" applyAlignment="1" applyProtection="1">
      <alignment horizontal="right" vertical="top"/>
    </xf>
    <xf numFmtId="0" fontId="13" fillId="0" borderId="0" xfId="0" applyFont="1" applyFill="1" applyAlignment="1" applyProtection="1">
      <alignment vertical="top"/>
    </xf>
    <xf numFmtId="0" fontId="20" fillId="0" borderId="0" xfId="0" applyFont="1" applyFill="1" applyAlignment="1" applyProtection="1">
      <alignment horizontal="left" vertical="top" wrapText="1"/>
    </xf>
    <xf numFmtId="0" fontId="13" fillId="0" borderId="0" xfId="0" applyFont="1" applyFill="1" applyAlignment="1" applyProtection="1">
      <alignment vertical="top" wrapText="1"/>
    </xf>
    <xf numFmtId="0" fontId="11" fillId="0" borderId="3" xfId="0" applyFont="1" applyBorder="1" applyAlignment="1" applyProtection="1">
      <alignment vertical="top" wrapText="1"/>
    </xf>
    <xf numFmtId="0" fontId="11" fillId="2" borderId="3" xfId="0" applyNumberFormat="1" applyFont="1" applyFill="1" applyBorder="1" applyAlignment="1" applyProtection="1">
      <alignment horizontal="center" vertical="top"/>
      <protection locked="0"/>
    </xf>
    <xf numFmtId="0" fontId="11" fillId="0" borderId="3" xfId="0" applyFont="1" applyBorder="1" applyAlignment="1" applyProtection="1">
      <alignment vertical="top"/>
    </xf>
    <xf numFmtId="0" fontId="11" fillId="0" borderId="0" xfId="0" applyFont="1" applyAlignment="1" applyProtection="1">
      <alignment vertical="top"/>
    </xf>
    <xf numFmtId="3" fontId="12" fillId="0" borderId="3" xfId="0" applyNumberFormat="1" applyFont="1" applyBorder="1" applyAlignment="1" applyProtection="1">
      <alignment vertical="top" wrapText="1"/>
    </xf>
    <xf numFmtId="3" fontId="12" fillId="0" borderId="3" xfId="0" applyNumberFormat="1" applyFont="1" applyBorder="1" applyAlignment="1" applyProtection="1">
      <alignment vertical="top"/>
    </xf>
    <xf numFmtId="4" fontId="12" fillId="0" borderId="3" xfId="0" applyNumberFormat="1" applyFont="1" applyBorder="1" applyAlignment="1" applyProtection="1">
      <alignment horizontal="right" vertical="top"/>
    </xf>
    <xf numFmtId="3" fontId="11" fillId="0" borderId="3" xfId="0" applyNumberFormat="1" applyFont="1" applyBorder="1" applyAlignment="1" applyProtection="1">
      <alignment vertical="top" wrapText="1"/>
    </xf>
    <xf numFmtId="4" fontId="11" fillId="0" borderId="3" xfId="0" applyNumberFormat="1" applyFont="1" applyBorder="1" applyAlignment="1" applyProtection="1">
      <alignment horizontal="right" vertical="top"/>
    </xf>
    <xf numFmtId="3" fontId="11" fillId="0" borderId="3" xfId="0" applyNumberFormat="1" applyFont="1" applyBorder="1" applyAlignment="1" applyProtection="1">
      <alignment vertical="top"/>
    </xf>
    <xf numFmtId="0" fontId="11" fillId="0" borderId="0" xfId="0" applyFont="1" applyBorder="1" applyAlignment="1" applyProtection="1">
      <alignment vertical="top"/>
    </xf>
    <xf numFmtId="0" fontId="12" fillId="0" borderId="0" xfId="0" applyFont="1" applyBorder="1" applyAlignment="1" applyProtection="1">
      <alignment vertical="top"/>
    </xf>
    <xf numFmtId="4" fontId="11" fillId="0" borderId="3" xfId="0" applyNumberFormat="1" applyFont="1" applyBorder="1" applyAlignment="1" applyProtection="1">
      <alignment vertical="top"/>
    </xf>
    <xf numFmtId="3" fontId="13" fillId="0" borderId="3" xfId="0" applyNumberFormat="1" applyFont="1" applyBorder="1" applyAlignment="1" applyProtection="1">
      <alignment vertical="top" wrapText="1"/>
    </xf>
    <xf numFmtId="4" fontId="11" fillId="2" borderId="3" xfId="0" applyNumberFormat="1" applyFont="1" applyFill="1" applyBorder="1" applyAlignment="1" applyProtection="1">
      <alignment horizontal="right" vertical="top"/>
      <protection locked="0"/>
    </xf>
    <xf numFmtId="0" fontId="11" fillId="0" borderId="3" xfId="0" applyNumberFormat="1" applyFont="1" applyFill="1" applyBorder="1" applyAlignment="1" applyProtection="1">
      <alignment horizontal="center" vertical="top"/>
    </xf>
    <xf numFmtId="0" fontId="12" fillId="0" borderId="3" xfId="0" applyFont="1" applyBorder="1" applyAlignment="1" applyProtection="1">
      <alignment vertical="top" wrapText="1"/>
    </xf>
    <xf numFmtId="4" fontId="12" fillId="2" borderId="3" xfId="0" applyNumberFormat="1" applyFont="1" applyFill="1" applyBorder="1" applyAlignment="1" applyProtection="1">
      <alignment vertical="top"/>
      <protection locked="0"/>
    </xf>
    <xf numFmtId="0" fontId="15" fillId="0" borderId="3" xfId="0" applyFont="1" applyBorder="1" applyAlignment="1" applyProtection="1">
      <alignment vertical="top" wrapText="1"/>
    </xf>
    <xf numFmtId="4" fontId="12" fillId="0" borderId="3" xfId="0" applyNumberFormat="1" applyFont="1" applyBorder="1" applyAlignment="1" applyProtection="1">
      <alignment vertical="top"/>
    </xf>
    <xf numFmtId="4" fontId="12" fillId="3" borderId="3" xfId="0" applyNumberFormat="1" applyFont="1" applyFill="1" applyBorder="1" applyAlignment="1" applyProtection="1">
      <alignment vertical="top"/>
    </xf>
    <xf numFmtId="4" fontId="11" fillId="2" borderId="3" xfId="0" applyNumberFormat="1" applyFont="1" applyFill="1" applyBorder="1" applyAlignment="1" applyProtection="1">
      <alignment vertical="top"/>
      <protection locked="0"/>
    </xf>
    <xf numFmtId="0" fontId="21" fillId="0" borderId="0" xfId="0" applyFont="1" applyFill="1" applyAlignment="1" applyProtection="1">
      <alignment horizontal="left" vertical="top"/>
    </xf>
    <xf numFmtId="0" fontId="0" fillId="0" borderId="0" xfId="0" applyAlignment="1">
      <alignment horizontal="left" vertical="top"/>
    </xf>
    <xf numFmtId="0" fontId="6" fillId="0" borderId="0" xfId="0" applyFont="1" applyAlignment="1">
      <alignment horizontal="left" vertical="top" wrapText="1"/>
    </xf>
    <xf numFmtId="0" fontId="0" fillId="0" borderId="0" xfId="0" applyAlignment="1">
      <alignment vertical="top" wrapText="1"/>
    </xf>
    <xf numFmtId="4" fontId="0" fillId="0" borderId="0" xfId="0" applyNumberFormat="1" applyBorder="1" applyAlignment="1">
      <alignment vertical="top" wrapText="1"/>
    </xf>
    <xf numFmtId="4" fontId="6" fillId="0" borderId="0" xfId="0" applyNumberFormat="1" applyFont="1" applyBorder="1" applyAlignment="1">
      <alignment vertical="top" wrapText="1"/>
    </xf>
    <xf numFmtId="4" fontId="6" fillId="0" borderId="12" xfId="0" applyNumberFormat="1" applyFont="1" applyBorder="1" applyAlignment="1">
      <alignment horizontal="right" vertical="top"/>
    </xf>
    <xf numFmtId="4" fontId="0" fillId="0" borderId="0" xfId="0" applyNumberFormat="1" applyBorder="1" applyAlignment="1">
      <alignment vertical="top"/>
    </xf>
    <xf numFmtId="4" fontId="6" fillId="0" borderId="1" xfId="0" applyNumberFormat="1" applyFont="1" applyFill="1" applyBorder="1" applyAlignment="1">
      <alignment vertical="top"/>
    </xf>
    <xf numFmtId="0" fontId="6" fillId="0" borderId="0" xfId="0" applyFont="1" applyBorder="1" applyAlignment="1">
      <alignment horizontal="left" vertical="top"/>
    </xf>
    <xf numFmtId="0" fontId="0" fillId="0" borderId="1" xfId="0" applyBorder="1" applyAlignment="1">
      <alignment vertical="top"/>
    </xf>
    <xf numFmtId="0" fontId="23" fillId="0" borderId="0" xfId="0" applyFont="1" applyAlignment="1">
      <alignment horizontal="justify" vertical="center"/>
    </xf>
    <xf numFmtId="0" fontId="23" fillId="0" borderId="13" xfId="0" applyFont="1" applyBorder="1" applyAlignment="1">
      <alignment vertical="center"/>
    </xf>
    <xf numFmtId="0" fontId="23" fillId="0" borderId="13" xfId="0" applyFont="1" applyBorder="1" applyAlignment="1">
      <alignment vertical="center" wrapText="1"/>
    </xf>
    <xf numFmtId="0" fontId="23" fillId="0" borderId="10" xfId="0" applyFont="1" applyBorder="1" applyAlignment="1">
      <alignment vertical="center" wrapText="1"/>
    </xf>
    <xf numFmtId="0" fontId="23" fillId="0" borderId="10" xfId="0" applyFont="1" applyBorder="1" applyAlignment="1">
      <alignment vertical="center"/>
    </xf>
    <xf numFmtId="4" fontId="23" fillId="0" borderId="10" xfId="0" applyNumberFormat="1" applyFont="1" applyBorder="1" applyAlignment="1">
      <alignment vertical="center"/>
    </xf>
    <xf numFmtId="4" fontId="23" fillId="0" borderId="10" xfId="0" applyNumberFormat="1" applyFont="1" applyBorder="1" applyAlignment="1">
      <alignment vertical="center" wrapText="1"/>
    </xf>
    <xf numFmtId="0" fontId="23" fillId="0" borderId="9" xfId="0" applyFont="1" applyBorder="1" applyAlignment="1">
      <alignment horizontal="center" vertical="center"/>
    </xf>
    <xf numFmtId="0" fontId="23" fillId="0" borderId="14" xfId="0" applyFont="1" applyBorder="1" applyAlignment="1">
      <alignment vertical="center"/>
    </xf>
    <xf numFmtId="0" fontId="24" fillId="0" borderId="10" xfId="0" applyFont="1" applyBorder="1" applyAlignment="1">
      <alignment horizontal="left" vertical="center" indent="3"/>
    </xf>
    <xf numFmtId="0" fontId="26" fillId="0" borderId="10" xfId="0" applyFont="1" applyBorder="1" applyAlignment="1" applyProtection="1">
      <alignment horizontal="center" vertical="center"/>
      <protection locked="0"/>
    </xf>
    <xf numFmtId="0" fontId="26" fillId="0" borderId="10" xfId="0" applyFont="1" applyBorder="1" applyAlignment="1" applyProtection="1">
      <alignment horizontal="center" vertical="center" wrapText="1"/>
      <protection locked="0"/>
    </xf>
    <xf numFmtId="4" fontId="24" fillId="0" borderId="10" xfId="0" applyNumberFormat="1" applyFont="1" applyBorder="1" applyAlignment="1">
      <alignment vertical="center"/>
    </xf>
    <xf numFmtId="4" fontId="24" fillId="3" borderId="10" xfId="0" applyNumberFormat="1" applyFont="1" applyFill="1" applyBorder="1" applyAlignment="1">
      <alignment vertical="center"/>
    </xf>
    <xf numFmtId="0" fontId="24" fillId="0" borderId="10" xfId="0" applyFont="1" applyBorder="1" applyAlignment="1">
      <alignment vertical="top" wrapText="1"/>
    </xf>
    <xf numFmtId="0" fontId="24" fillId="0" borderId="10" xfId="0" applyFont="1" applyBorder="1" applyAlignment="1">
      <alignment vertical="center"/>
    </xf>
    <xf numFmtId="4" fontId="12" fillId="0" borderId="0" xfId="0" applyNumberFormat="1" applyFont="1" applyAlignment="1" applyProtection="1">
      <alignment horizontal="right" vertical="top"/>
    </xf>
    <xf numFmtId="0" fontId="27" fillId="0" borderId="0" xfId="0" applyFont="1" applyFill="1" applyAlignment="1" applyProtection="1">
      <alignment horizontal="left" vertical="center"/>
    </xf>
    <xf numFmtId="3" fontId="28" fillId="0" borderId="0" xfId="0" applyNumberFormat="1" applyFont="1" applyFill="1" applyBorder="1" applyAlignment="1" applyProtection="1">
      <alignment horizontal="right"/>
    </xf>
    <xf numFmtId="0" fontId="28" fillId="0" borderId="0" xfId="0" applyFont="1" applyFill="1" applyProtection="1"/>
    <xf numFmtId="0" fontId="29" fillId="0" borderId="0" xfId="0" applyFont="1" applyFill="1" applyBorder="1" applyAlignment="1" applyProtection="1">
      <alignment horizontal="left" vertical="center"/>
    </xf>
    <xf numFmtId="0" fontId="28" fillId="0" borderId="0" xfId="0" applyFont="1" applyFill="1" applyBorder="1" applyProtection="1"/>
    <xf numFmtId="0" fontId="30" fillId="0" borderId="3" xfId="0" applyFont="1" applyBorder="1" applyProtection="1"/>
    <xf numFmtId="0" fontId="31" fillId="2" borderId="3" xfId="0" applyNumberFormat="1" applyFont="1" applyFill="1" applyBorder="1" applyAlignment="1" applyProtection="1">
      <alignment horizontal="right" vertical="center"/>
      <protection locked="0"/>
    </xf>
    <xf numFmtId="0" fontId="32" fillId="0" borderId="0" xfId="0" applyFont="1" applyProtection="1"/>
    <xf numFmtId="0" fontId="34" fillId="0" borderId="0" xfId="0" applyFont="1" applyProtection="1"/>
    <xf numFmtId="3" fontId="32" fillId="0" borderId="3" xfId="0" applyNumberFormat="1" applyFont="1" applyBorder="1" applyAlignment="1" applyProtection="1">
      <alignment vertical="distributed"/>
    </xf>
    <xf numFmtId="3" fontId="32" fillId="2" borderId="3" xfId="0" applyNumberFormat="1" applyFont="1" applyFill="1" applyBorder="1" applyAlignment="1" applyProtection="1">
      <alignment horizontal="right"/>
      <protection locked="0"/>
    </xf>
    <xf numFmtId="3" fontId="34" fillId="0" borderId="3" xfId="0" applyNumberFormat="1" applyFont="1" applyBorder="1" applyAlignment="1" applyProtection="1">
      <alignment vertical="distributed"/>
    </xf>
    <xf numFmtId="3" fontId="34" fillId="0" borderId="3" xfId="0" applyNumberFormat="1" applyFont="1" applyFill="1" applyBorder="1" applyAlignment="1" applyProtection="1">
      <alignment horizontal="right"/>
    </xf>
    <xf numFmtId="3" fontId="32" fillId="0" borderId="3" xfId="0" applyNumberFormat="1" applyFont="1" applyFill="1" applyBorder="1" applyAlignment="1" applyProtection="1">
      <alignment horizontal="right"/>
    </xf>
    <xf numFmtId="0" fontId="32" fillId="0" borderId="3" xfId="0" applyFont="1" applyFill="1" applyBorder="1" applyAlignment="1" applyProtection="1">
      <alignment vertical="distributed" wrapText="1"/>
    </xf>
    <xf numFmtId="0" fontId="34" fillId="0" borderId="0" xfId="0" applyFont="1" applyBorder="1" applyProtection="1"/>
    <xf numFmtId="0" fontId="33" fillId="0" borderId="3" xfId="0" applyFont="1" applyFill="1" applyBorder="1" applyAlignment="1" applyProtection="1">
      <alignment vertical="distributed" wrapText="1"/>
    </xf>
    <xf numFmtId="0" fontId="32" fillId="0" borderId="0" xfId="0" applyFont="1" applyBorder="1" applyProtection="1"/>
    <xf numFmtId="0" fontId="35" fillId="0" borderId="3" xfId="0" applyFont="1" applyFill="1" applyBorder="1" applyAlignment="1" applyProtection="1">
      <alignment vertical="distributed" wrapText="1"/>
    </xf>
    <xf numFmtId="0" fontId="34" fillId="0" borderId="3" xfId="0" applyFont="1" applyFill="1" applyBorder="1" applyAlignment="1" applyProtection="1">
      <alignment vertical="distributed" wrapText="1"/>
    </xf>
    <xf numFmtId="0" fontId="33" fillId="0" borderId="3" xfId="0" applyFont="1" applyFill="1" applyBorder="1" applyAlignment="1" applyProtection="1">
      <alignment horizontal="left" vertical="distributed" wrapText="1"/>
    </xf>
    <xf numFmtId="3" fontId="34" fillId="0" borderId="3" xfId="0" applyNumberFormat="1" applyFont="1" applyFill="1" applyBorder="1" applyAlignment="1" applyProtection="1"/>
    <xf numFmtId="3" fontId="34" fillId="0" borderId="18" xfId="0" applyNumberFormat="1" applyFont="1" applyBorder="1" applyAlignment="1" applyProtection="1">
      <alignment vertical="distributed"/>
    </xf>
    <xf numFmtId="3" fontId="34" fillId="0" borderId="18" xfId="0" applyNumberFormat="1" applyFont="1" applyFill="1" applyBorder="1" applyAlignment="1" applyProtection="1">
      <alignment horizontal="right"/>
    </xf>
    <xf numFmtId="0" fontId="37" fillId="0" borderId="19" xfId="0" applyFont="1" applyBorder="1" applyProtection="1"/>
    <xf numFmtId="3" fontId="37" fillId="0" borderId="19" xfId="0" applyNumberFormat="1" applyFont="1" applyBorder="1" applyAlignment="1" applyProtection="1">
      <alignment horizontal="center"/>
    </xf>
    <xf numFmtId="0" fontId="37" fillId="0" borderId="0" xfId="0" applyFont="1" applyFill="1" applyProtection="1"/>
    <xf numFmtId="3" fontId="38" fillId="0" borderId="0" xfId="0" applyNumberFormat="1" applyFont="1" applyBorder="1" applyProtection="1"/>
    <xf numFmtId="3" fontId="32" fillId="0" borderId="0" xfId="0" applyNumberFormat="1" applyFont="1" applyFill="1" applyBorder="1" applyAlignment="1" applyProtection="1">
      <alignment horizontal="right"/>
    </xf>
    <xf numFmtId="4" fontId="39" fillId="0" borderId="0" xfId="0" applyNumberFormat="1" applyFont="1" applyFill="1" applyProtection="1"/>
    <xf numFmtId="0" fontId="39" fillId="0" borderId="0" xfId="0" applyFont="1" applyFill="1" applyProtection="1"/>
    <xf numFmtId="0" fontId="28" fillId="0" borderId="0" xfId="0" applyFont="1" applyFill="1" applyBorder="1" applyAlignment="1" applyProtection="1">
      <alignment horizontal="left" vertical="distributed"/>
    </xf>
    <xf numFmtId="4" fontId="28" fillId="0" borderId="0" xfId="0" applyNumberFormat="1" applyFont="1" applyFill="1" applyProtection="1"/>
    <xf numFmtId="0" fontId="28" fillId="0" borderId="0" xfId="0" applyFont="1" applyFill="1" applyBorder="1" applyAlignment="1" applyProtection="1">
      <alignment vertical="distributed"/>
    </xf>
    <xf numFmtId="0" fontId="34" fillId="0" borderId="3" xfId="0" applyFont="1" applyBorder="1" applyAlignment="1" applyProtection="1">
      <alignment vertical="distributed"/>
    </xf>
    <xf numFmtId="3" fontId="31" fillId="2" borderId="3" xfId="0" applyNumberFormat="1" applyFont="1" applyFill="1" applyBorder="1" applyAlignment="1" applyProtection="1">
      <alignment horizontal="right"/>
    </xf>
    <xf numFmtId="4" fontId="34" fillId="0" borderId="0" xfId="0" applyNumberFormat="1" applyFont="1" applyProtection="1"/>
    <xf numFmtId="4" fontId="32" fillId="0" borderId="0" xfId="0" applyNumberFormat="1" applyFont="1" applyProtection="1"/>
    <xf numFmtId="0" fontId="35" fillId="0" borderId="3" xfId="0" applyFont="1" applyFill="1" applyBorder="1" applyAlignment="1" applyProtection="1">
      <alignment horizontal="left" vertical="distributed" wrapText="1"/>
    </xf>
    <xf numFmtId="0" fontId="32" fillId="0" borderId="3" xfId="0" applyFont="1" applyBorder="1" applyAlignment="1" applyProtection="1">
      <alignment vertical="distributed"/>
    </xf>
    <xf numFmtId="0" fontId="34" fillId="0" borderId="0" xfId="0" applyFont="1" applyFill="1" applyAlignment="1" applyProtection="1">
      <alignment horizontal="left" vertical="top"/>
    </xf>
    <xf numFmtId="0" fontId="32" fillId="0" borderId="0" xfId="0" applyFont="1" applyAlignment="1">
      <alignment horizontal="left" vertical="top"/>
    </xf>
    <xf numFmtId="0" fontId="32" fillId="0" borderId="0" xfId="0" applyFont="1" applyAlignment="1" applyProtection="1">
      <alignment vertical="top"/>
    </xf>
    <xf numFmtId="0" fontId="34" fillId="0" borderId="0" xfId="0" applyFont="1" applyAlignment="1">
      <alignment horizontal="left" vertical="top" wrapText="1"/>
    </xf>
    <xf numFmtId="0" fontId="32" fillId="0" borderId="0" xfId="0" applyFont="1" applyAlignment="1">
      <alignment vertical="top" wrapText="1"/>
    </xf>
    <xf numFmtId="0" fontId="32" fillId="0" borderId="0" xfId="0" applyFont="1" applyAlignment="1">
      <alignment horizontal="justify" vertical="center"/>
    </xf>
    <xf numFmtId="0" fontId="32" fillId="0" borderId="0" xfId="0" applyFont="1"/>
    <xf numFmtId="0" fontId="32" fillId="0" borderId="13" xfId="0" applyFont="1" applyBorder="1" applyAlignment="1">
      <alignment vertical="center"/>
    </xf>
    <xf numFmtId="0" fontId="32" fillId="0" borderId="13" xfId="0" applyFont="1" applyBorder="1" applyAlignment="1">
      <alignment vertical="center" wrapText="1"/>
    </xf>
    <xf numFmtId="0" fontId="32" fillId="0" borderId="10" xfId="0" applyFont="1" applyBorder="1" applyAlignment="1">
      <alignment vertical="center" wrapText="1"/>
    </xf>
    <xf numFmtId="0" fontId="32" fillId="0" borderId="10" xfId="0" applyFont="1" applyBorder="1" applyAlignment="1">
      <alignment vertical="center"/>
    </xf>
    <xf numFmtId="4" fontId="32" fillId="0" borderId="10" xfId="0" applyNumberFormat="1" applyFont="1" applyBorder="1" applyAlignment="1">
      <alignment vertical="center"/>
    </xf>
    <xf numFmtId="0" fontId="32" fillId="0" borderId="9" xfId="0" applyFont="1" applyBorder="1" applyAlignment="1">
      <alignment horizontal="center" vertical="center"/>
    </xf>
    <xf numFmtId="0" fontId="32" fillId="0" borderId="14" xfId="0" applyFont="1" applyBorder="1" applyAlignment="1">
      <alignment vertical="center"/>
    </xf>
    <xf numFmtId="0" fontId="32" fillId="0" borderId="10" xfId="0" applyFont="1" applyBorder="1" applyAlignment="1">
      <alignment horizontal="left" vertical="center" indent="3"/>
    </xf>
    <xf numFmtId="4" fontId="34" fillId="0" borderId="10" xfId="0" applyNumberFormat="1" applyFont="1" applyBorder="1" applyAlignment="1">
      <alignment vertical="center"/>
    </xf>
    <xf numFmtId="4" fontId="32" fillId="4" borderId="10" xfId="0" applyNumberFormat="1" applyFont="1" applyFill="1" applyBorder="1" applyAlignment="1" applyProtection="1">
      <alignment vertical="center"/>
      <protection locked="0"/>
    </xf>
    <xf numFmtId="0" fontId="34" fillId="0" borderId="10" xfId="0" applyFont="1" applyBorder="1" applyAlignment="1">
      <alignment vertical="top" wrapText="1"/>
    </xf>
    <xf numFmtId="0" fontId="38" fillId="0" borderId="0" xfId="0" applyFont="1" applyBorder="1" applyProtection="1"/>
    <xf numFmtId="4" fontId="28" fillId="0" borderId="0" xfId="0" applyNumberFormat="1" applyFont="1" applyFill="1" applyAlignment="1" applyProtection="1">
      <alignment horizontal="right"/>
    </xf>
    <xf numFmtId="0" fontId="28" fillId="0" borderId="0" xfId="0" applyFont="1" applyFill="1" applyAlignment="1" applyProtection="1">
      <alignment vertical="distributed"/>
    </xf>
    <xf numFmtId="0" fontId="41" fillId="0" borderId="0" xfId="0" applyFont="1" applyFill="1" applyBorder="1" applyAlignment="1" applyProtection="1">
      <alignment horizontal="left" vertical="distributed"/>
    </xf>
    <xf numFmtId="4" fontId="32" fillId="0" borderId="0" xfId="0" applyNumberFormat="1" applyFont="1" applyFill="1" applyAlignment="1" applyProtection="1">
      <alignment horizontal="right"/>
    </xf>
    <xf numFmtId="4" fontId="42" fillId="0" borderId="0" xfId="0" applyNumberFormat="1" applyFont="1" applyFill="1" applyAlignment="1" applyProtection="1">
      <alignment horizontal="right"/>
    </xf>
    <xf numFmtId="4" fontId="32" fillId="0" borderId="0" xfId="0" applyNumberFormat="1" applyFont="1" applyFill="1" applyProtection="1"/>
    <xf numFmtId="0" fontId="32" fillId="0" borderId="0" xfId="0" applyFont="1" applyFill="1" applyProtection="1"/>
    <xf numFmtId="0" fontId="31" fillId="2" borderId="3" xfId="0" applyNumberFormat="1" applyFont="1" applyFill="1" applyBorder="1" applyAlignment="1" applyProtection="1">
      <alignment horizontal="right"/>
      <protection locked="0"/>
    </xf>
    <xf numFmtId="3" fontId="34" fillId="0" borderId="3" xfId="0" applyNumberFormat="1" applyFont="1" applyBorder="1" applyAlignment="1" applyProtection="1">
      <alignment horizontal="right"/>
    </xf>
    <xf numFmtId="4" fontId="34" fillId="0" borderId="0" xfId="0" applyNumberFormat="1" applyFont="1" applyBorder="1" applyProtection="1"/>
    <xf numFmtId="3" fontId="32" fillId="0" borderId="3" xfId="0" applyNumberFormat="1" applyFont="1" applyBorder="1" applyAlignment="1" applyProtection="1">
      <alignment vertical="distributed" wrapText="1"/>
    </xf>
    <xf numFmtId="4" fontId="32" fillId="0" borderId="0" xfId="0" applyNumberFormat="1" applyFont="1" applyBorder="1" applyProtection="1"/>
    <xf numFmtId="3" fontId="34" fillId="0" borderId="3" xfId="0" applyNumberFormat="1" applyFont="1" applyBorder="1" applyProtection="1"/>
    <xf numFmtId="3" fontId="34" fillId="2" borderId="3" xfId="0" applyNumberFormat="1" applyFont="1" applyFill="1" applyBorder="1" applyAlignment="1" applyProtection="1">
      <alignment horizontal="right"/>
      <protection locked="0"/>
    </xf>
    <xf numFmtId="3" fontId="34" fillId="0" borderId="3" xfId="0" applyNumberFormat="1" applyFont="1" applyFill="1" applyBorder="1" applyAlignment="1" applyProtection="1">
      <alignment vertical="distributed"/>
    </xf>
    <xf numFmtId="3" fontId="32" fillId="0" borderId="3" xfId="0" applyNumberFormat="1" applyFont="1" applyBorder="1" applyAlignment="1" applyProtection="1">
      <alignment horizontal="right"/>
    </xf>
    <xf numFmtId="3" fontId="32" fillId="0" borderId="3" xfId="0" applyNumberFormat="1" applyFont="1" applyFill="1" applyBorder="1" applyAlignment="1" applyProtection="1">
      <alignment vertical="distributed"/>
    </xf>
    <xf numFmtId="0" fontId="43" fillId="0" borderId="0" xfId="0" applyFont="1"/>
    <xf numFmtId="0" fontId="32" fillId="0" borderId="3" xfId="0" applyFont="1" applyFill="1" applyBorder="1" applyAlignment="1" applyProtection="1">
      <alignment vertical="distributed"/>
    </xf>
    <xf numFmtId="0" fontId="43" fillId="0" borderId="0" xfId="0" applyFont="1" applyAlignment="1">
      <alignment vertical="center" wrapText="1"/>
    </xf>
    <xf numFmtId="0" fontId="37" fillId="0" borderId="3" xfId="0" applyFont="1" applyBorder="1" applyAlignment="1" applyProtection="1">
      <alignment vertical="distributed"/>
    </xf>
    <xf numFmtId="4" fontId="37" fillId="0" borderId="3" xfId="0" applyNumberFormat="1" applyFont="1" applyBorder="1" applyAlignment="1" applyProtection="1">
      <alignment horizontal="right"/>
    </xf>
    <xf numFmtId="4" fontId="37" fillId="0" borderId="0" xfId="0" applyNumberFormat="1" applyFont="1" applyProtection="1"/>
    <xf numFmtId="0" fontId="37" fillId="0" borderId="0" xfId="0" applyFont="1" applyProtection="1"/>
    <xf numFmtId="3" fontId="28" fillId="0" borderId="0" xfId="0" applyNumberFormat="1" applyFont="1" applyFill="1" applyAlignment="1" applyProtection="1">
      <alignment horizontal="right"/>
    </xf>
    <xf numFmtId="0" fontId="28" fillId="0" borderId="0" xfId="0" applyFont="1" applyFill="1" applyBorder="1" applyAlignment="1" applyProtection="1">
      <alignment horizontal="left"/>
    </xf>
    <xf numFmtId="0" fontId="44" fillId="0" borderId="0" xfId="0" applyFont="1" applyFill="1" applyBorder="1" applyAlignment="1" applyProtection="1">
      <alignment horizontal="left"/>
    </xf>
    <xf numFmtId="0" fontId="34" fillId="0" borderId="3" xfId="0" applyFont="1" applyFill="1" applyBorder="1" applyProtection="1"/>
    <xf numFmtId="3" fontId="31" fillId="0" borderId="3" xfId="0" applyNumberFormat="1" applyFont="1" applyFill="1" applyBorder="1" applyAlignment="1" applyProtection="1">
      <alignment horizontal="right"/>
    </xf>
    <xf numFmtId="0" fontId="32" fillId="0" borderId="3" xfId="0" applyFont="1" applyFill="1" applyBorder="1" applyProtection="1"/>
    <xf numFmtId="0" fontId="32" fillId="0" borderId="0" xfId="0" applyFont="1" applyAlignment="1" applyProtection="1">
      <alignment vertical="top" wrapText="1"/>
    </xf>
    <xf numFmtId="4" fontId="32" fillId="0" borderId="0" xfId="0" applyNumberFormat="1" applyFont="1" applyAlignment="1" applyProtection="1">
      <alignment horizontal="right" vertical="top"/>
    </xf>
    <xf numFmtId="4" fontId="32" fillId="0" borderId="0" xfId="0" applyNumberFormat="1" applyFont="1" applyBorder="1" applyAlignment="1">
      <alignment vertical="top" wrapText="1"/>
    </xf>
    <xf numFmtId="4" fontId="34" fillId="0" borderId="0" xfId="0" applyNumberFormat="1" applyFont="1" applyBorder="1" applyAlignment="1">
      <alignment vertical="top" wrapText="1"/>
    </xf>
    <xf numFmtId="4" fontId="34" fillId="0" borderId="12" xfId="0" applyNumberFormat="1" applyFont="1" applyBorder="1" applyAlignment="1">
      <alignment horizontal="right" vertical="top"/>
    </xf>
    <xf numFmtId="4" fontId="32" fillId="0" borderId="0" xfId="0" applyNumberFormat="1" applyFont="1" applyBorder="1" applyAlignment="1">
      <alignment vertical="top"/>
    </xf>
    <xf numFmtId="4" fontId="34" fillId="0" borderId="1" xfId="0" applyNumberFormat="1" applyFont="1" applyFill="1" applyBorder="1" applyAlignment="1">
      <alignment vertical="top"/>
    </xf>
    <xf numFmtId="0" fontId="34" fillId="0" borderId="0" xfId="0" applyFont="1" applyBorder="1" applyAlignment="1">
      <alignment horizontal="left" vertical="top"/>
    </xf>
    <xf numFmtId="0" fontId="32" fillId="0" borderId="1" xfId="0" applyFont="1" applyBorder="1" applyAlignment="1">
      <alignment vertical="top"/>
    </xf>
    <xf numFmtId="0" fontId="32" fillId="0" borderId="13" xfId="0" applyFont="1" applyBorder="1" applyAlignment="1">
      <alignment horizontal="center" vertical="center"/>
    </xf>
    <xf numFmtId="0" fontId="32" fillId="0" borderId="13" xfId="0" applyFont="1" applyBorder="1" applyAlignment="1">
      <alignment horizontal="center" vertical="center" wrapText="1"/>
    </xf>
    <xf numFmtId="0" fontId="32" fillId="0" borderId="10" xfId="0" applyFont="1" applyBorder="1" applyAlignment="1">
      <alignment vertical="top" wrapText="1"/>
    </xf>
    <xf numFmtId="0" fontId="32" fillId="0" borderId="14" xfId="0" applyFont="1" applyBorder="1" applyAlignment="1">
      <alignment vertical="center" wrapText="1"/>
    </xf>
    <xf numFmtId="4" fontId="32" fillId="0" borderId="0" xfId="0" applyNumberFormat="1" applyFont="1" applyAlignment="1" applyProtection="1">
      <alignment horizontal="right"/>
    </xf>
    <xf numFmtId="0" fontId="32" fillId="0" borderId="0" xfId="0" applyFont="1" applyAlignment="1" applyProtection="1">
      <alignment vertical="distributed"/>
    </xf>
    <xf numFmtId="0" fontId="13" fillId="0" borderId="0" xfId="1" applyFont="1" applyAlignment="1" applyProtection="1">
      <alignment vertical="top"/>
    </xf>
    <xf numFmtId="0" fontId="7" fillId="0" borderId="0" xfId="1" applyFont="1" applyFill="1" applyAlignment="1" applyProtection="1">
      <alignment vertical="top"/>
    </xf>
    <xf numFmtId="0" fontId="7" fillId="0" borderId="0" xfId="1" applyFont="1" applyFill="1" applyAlignment="1" applyProtection="1">
      <alignment horizontal="left" vertical="top" wrapText="1"/>
    </xf>
    <xf numFmtId="0" fontId="7" fillId="0" borderId="0" xfId="1" applyFont="1" applyFill="1" applyAlignment="1" applyProtection="1">
      <alignment horizontal="right" vertical="top"/>
    </xf>
    <xf numFmtId="0" fontId="13" fillId="0" borderId="3" xfId="1" applyFont="1" applyBorder="1" applyAlignment="1" applyProtection="1">
      <alignment vertical="top"/>
    </xf>
    <xf numFmtId="0" fontId="7" fillId="0" borderId="3" xfId="1" applyFont="1" applyBorder="1" applyAlignment="1" applyProtection="1">
      <alignment vertical="top"/>
    </xf>
    <xf numFmtId="0" fontId="7" fillId="0" borderId="0" xfId="1" applyFont="1" applyAlignment="1" applyProtection="1">
      <alignment vertical="top"/>
    </xf>
    <xf numFmtId="0" fontId="13" fillId="0" borderId="3" xfId="1" applyFont="1" applyFill="1" applyBorder="1" applyAlignment="1" applyProtection="1">
      <alignment vertical="top"/>
    </xf>
    <xf numFmtId="0" fontId="13" fillId="3" borderId="3" xfId="1" applyFont="1" applyFill="1" applyBorder="1" applyAlignment="1" applyProtection="1">
      <alignment vertical="top"/>
    </xf>
    <xf numFmtId="0" fontId="13" fillId="3" borderId="0" xfId="1" applyFont="1" applyFill="1" applyAlignment="1" applyProtection="1">
      <alignment vertical="top"/>
    </xf>
    <xf numFmtId="0" fontId="14" fillId="0" borderId="0" xfId="1" applyFont="1" applyAlignment="1" applyProtection="1">
      <alignment vertical="top"/>
    </xf>
    <xf numFmtId="49" fontId="14" fillId="0" borderId="3" xfId="1" applyNumberFormat="1" applyFont="1" applyFill="1" applyBorder="1" applyAlignment="1" applyProtection="1">
      <alignment vertical="top"/>
    </xf>
    <xf numFmtId="49" fontId="14" fillId="0" borderId="0" xfId="1" applyNumberFormat="1" applyFont="1" applyFill="1" applyAlignment="1" applyProtection="1">
      <alignment vertical="top"/>
    </xf>
    <xf numFmtId="0" fontId="14" fillId="0" borderId="0" xfId="1" applyFont="1" applyFill="1" applyAlignment="1" applyProtection="1">
      <alignment vertical="top" wrapText="1"/>
    </xf>
    <xf numFmtId="0" fontId="32" fillId="0" borderId="0" xfId="0" applyFont="1" applyFill="1" applyBorder="1" applyAlignment="1" applyProtection="1">
      <alignment vertical="top"/>
    </xf>
    <xf numFmtId="3" fontId="32" fillId="0" borderId="0" xfId="0" applyNumberFormat="1" applyFont="1" applyFill="1" applyBorder="1" applyAlignment="1" applyProtection="1">
      <alignment vertical="top"/>
    </xf>
    <xf numFmtId="0" fontId="34" fillId="0" borderId="0" xfId="0" applyFont="1" applyFill="1" applyBorder="1" applyAlignment="1" applyProtection="1">
      <alignment vertical="top"/>
    </xf>
    <xf numFmtId="3" fontId="32" fillId="0" borderId="0" xfId="0" applyNumberFormat="1" applyFont="1" applyFill="1" applyBorder="1" applyAlignment="1" applyProtection="1">
      <alignment horizontal="right" vertical="top"/>
    </xf>
    <xf numFmtId="3" fontId="34" fillId="0" borderId="3" xfId="4" applyNumberFormat="1" applyFont="1" applyFill="1" applyBorder="1" applyAlignment="1" applyProtection="1">
      <alignment horizontal="center" vertical="center" wrapText="1"/>
    </xf>
    <xf numFmtId="3" fontId="32" fillId="0" borderId="3" xfId="0" applyNumberFormat="1" applyFont="1" applyFill="1" applyBorder="1" applyAlignment="1" applyProtection="1">
      <alignment horizontal="right" vertical="top"/>
    </xf>
    <xf numFmtId="0" fontId="34" fillId="0" borderId="3" xfId="0" quotePrefix="1" applyNumberFormat="1" applyFont="1" applyFill="1" applyBorder="1" applyAlignment="1" applyProtection="1">
      <alignment horizontal="center" vertical="top" wrapText="1"/>
    </xf>
    <xf numFmtId="4" fontId="32" fillId="0" borderId="3" xfId="0" applyNumberFormat="1" applyFont="1" applyFill="1" applyBorder="1" applyAlignment="1" applyProtection="1">
      <alignment vertical="top" wrapText="1"/>
    </xf>
    <xf numFmtId="3" fontId="32" fillId="2" borderId="3" xfId="0" applyNumberFormat="1" applyFont="1" applyFill="1" applyBorder="1" applyAlignment="1" applyProtection="1">
      <alignment horizontal="right" vertical="top"/>
      <protection locked="0"/>
    </xf>
    <xf numFmtId="3" fontId="32" fillId="0" borderId="3" xfId="0" applyNumberFormat="1" applyFont="1" applyFill="1" applyBorder="1" applyAlignment="1" applyProtection="1">
      <alignment horizontal="right" vertical="top" wrapText="1"/>
    </xf>
    <xf numFmtId="0" fontId="34" fillId="0" borderId="3" xfId="0" applyNumberFormat="1" applyFont="1" applyFill="1" applyBorder="1" applyAlignment="1" applyProtection="1">
      <alignment horizontal="center" vertical="top" wrapText="1"/>
    </xf>
    <xf numFmtId="3" fontId="34" fillId="0" borderId="3" xfId="0" applyNumberFormat="1" applyFont="1" applyFill="1" applyBorder="1" applyAlignment="1" applyProtection="1">
      <alignment horizontal="right" vertical="top" wrapText="1"/>
    </xf>
    <xf numFmtId="16" fontId="34" fillId="0" borderId="3" xfId="0" applyNumberFormat="1" applyFont="1" applyFill="1" applyBorder="1" applyAlignment="1" applyProtection="1">
      <alignment horizontal="center" vertical="top" wrapText="1"/>
    </xf>
    <xf numFmtId="4" fontId="32" fillId="0" borderId="3" xfId="0" applyNumberFormat="1" applyFont="1" applyFill="1" applyBorder="1" applyAlignment="1" applyProtection="1">
      <alignment horizontal="left" vertical="top" wrapText="1"/>
    </xf>
    <xf numFmtId="0" fontId="34" fillId="3" borderId="3" xfId="0" applyNumberFormat="1" applyFont="1" applyFill="1" applyBorder="1" applyAlignment="1" applyProtection="1">
      <alignment horizontal="center" vertical="top" wrapText="1"/>
    </xf>
    <xf numFmtId="4" fontId="32" fillId="3" borderId="3" xfId="0" applyNumberFormat="1" applyFont="1" applyFill="1" applyBorder="1" applyAlignment="1" applyProtection="1">
      <alignment vertical="top" wrapText="1"/>
    </xf>
    <xf numFmtId="4" fontId="34" fillId="0" borderId="3" xfId="0" applyNumberFormat="1" applyFont="1" applyFill="1" applyBorder="1" applyAlignment="1" applyProtection="1">
      <alignment horizontal="left" vertical="top" wrapText="1"/>
    </xf>
    <xf numFmtId="4" fontId="34" fillId="3" borderId="3" xfId="0" applyNumberFormat="1" applyFont="1" applyFill="1" applyBorder="1" applyAlignment="1" applyProtection="1">
      <alignment vertical="top" wrapText="1"/>
    </xf>
    <xf numFmtId="3" fontId="34" fillId="0" borderId="3" xfId="0" applyNumberFormat="1" applyFont="1" applyFill="1" applyBorder="1" applyAlignment="1" applyProtection="1">
      <alignment horizontal="right" vertical="top"/>
    </xf>
    <xf numFmtId="16" fontId="34" fillId="3" borderId="3" xfId="0" applyNumberFormat="1" applyFont="1" applyFill="1" applyBorder="1" applyAlignment="1" applyProtection="1">
      <alignment horizontal="center" vertical="top" wrapText="1"/>
    </xf>
    <xf numFmtId="3" fontId="32" fillId="3" borderId="3" xfId="0" applyNumberFormat="1" applyFont="1" applyFill="1" applyBorder="1" applyAlignment="1" applyProtection="1">
      <alignment horizontal="right" vertical="top"/>
    </xf>
    <xf numFmtId="3" fontId="34" fillId="3" borderId="3" xfId="0" applyNumberFormat="1" applyFont="1" applyFill="1" applyBorder="1" applyAlignment="1" applyProtection="1">
      <alignment horizontal="right" vertical="top"/>
    </xf>
    <xf numFmtId="4" fontId="34" fillId="0" borderId="3" xfId="0" applyNumberFormat="1" applyFont="1" applyFill="1" applyBorder="1" applyAlignment="1" applyProtection="1">
      <alignment vertical="top" wrapText="1"/>
    </xf>
    <xf numFmtId="4" fontId="34" fillId="0" borderId="3" xfId="4" applyNumberFormat="1" applyFont="1" applyFill="1" applyBorder="1" applyAlignment="1" applyProtection="1">
      <alignment horizontal="left" vertical="top" wrapText="1"/>
    </xf>
    <xf numFmtId="4" fontId="32" fillId="0" borderId="3" xfId="4" applyNumberFormat="1" applyFont="1" applyFill="1" applyBorder="1" applyAlignment="1" applyProtection="1">
      <alignment horizontal="left" vertical="top" wrapText="1"/>
    </xf>
    <xf numFmtId="4" fontId="34" fillId="3" borderId="3" xfId="4" applyNumberFormat="1" applyFont="1" applyFill="1" applyBorder="1" applyAlignment="1" applyProtection="1">
      <alignment horizontal="left" vertical="top" wrapText="1"/>
    </xf>
    <xf numFmtId="0" fontId="34" fillId="0" borderId="0" xfId="0" applyNumberFormat="1" applyFont="1" applyFill="1" applyBorder="1" applyAlignment="1" applyProtection="1">
      <alignment horizontal="center" vertical="top"/>
    </xf>
    <xf numFmtId="0" fontId="32" fillId="0" borderId="0" xfId="0" applyFont="1" applyFill="1" applyBorder="1" applyAlignment="1" applyProtection="1">
      <alignment vertical="top" wrapText="1"/>
    </xf>
    <xf numFmtId="3" fontId="45" fillId="0" borderId="0" xfId="0" applyNumberFormat="1" applyFont="1" applyFill="1" applyBorder="1" applyAlignment="1" applyProtection="1">
      <alignment horizontal="right" vertical="top"/>
    </xf>
    <xf numFmtId="0" fontId="45" fillId="0" borderId="0" xfId="0" applyFont="1" applyFill="1" applyBorder="1" applyAlignment="1" applyProtection="1">
      <alignment vertical="top"/>
    </xf>
    <xf numFmtId="0" fontId="46" fillId="0" borderId="0" xfId="0" applyFont="1" applyAlignment="1" applyProtection="1">
      <alignment horizontal="center"/>
    </xf>
    <xf numFmtId="0" fontId="45" fillId="0" borderId="0" xfId="0" applyFont="1" applyProtection="1"/>
    <xf numFmtId="0" fontId="12" fillId="0" borderId="0" xfId="0" applyFont="1"/>
    <xf numFmtId="0" fontId="47" fillId="0" borderId="3" xfId="1" applyFont="1" applyFill="1" applyBorder="1" applyAlignment="1" applyProtection="1">
      <alignment horizontal="right" vertical="top" wrapText="1"/>
    </xf>
    <xf numFmtId="0" fontId="10" fillId="0" borderId="0" xfId="1" applyFont="1" applyBorder="1" applyAlignment="1" applyProtection="1">
      <alignment vertical="top"/>
    </xf>
    <xf numFmtId="0" fontId="10" fillId="0" borderId="0" xfId="1" applyFont="1" applyAlignment="1" applyProtection="1">
      <alignment vertical="top"/>
    </xf>
    <xf numFmtId="0" fontId="7" fillId="0" borderId="0" xfId="1" applyFont="1" applyBorder="1" applyAlignment="1" applyProtection="1">
      <alignment vertical="top"/>
    </xf>
    <xf numFmtId="0" fontId="49" fillId="0" borderId="21" xfId="0" applyFont="1" applyBorder="1" applyAlignment="1">
      <alignment horizontal="justify" vertical="center" wrapText="1"/>
    </xf>
    <xf numFmtId="0" fontId="0" fillId="0" borderId="20" xfId="0" applyFont="1" applyBorder="1" applyAlignment="1">
      <alignment horizontal="justify" vertical="center" wrapText="1"/>
    </xf>
    <xf numFmtId="0" fontId="0" fillId="0" borderId="21" xfId="0" applyBorder="1" applyAlignment="1">
      <alignment horizontal="justify" vertical="center" wrapText="1"/>
    </xf>
    <xf numFmtId="0" fontId="0" fillId="0" borderId="20" xfId="0" applyBorder="1" applyAlignment="1">
      <alignment horizontal="justify" vertical="center" wrapText="1"/>
    </xf>
    <xf numFmtId="0" fontId="48" fillId="0" borderId="3" xfId="1" applyFont="1" applyBorder="1" applyAlignment="1" applyProtection="1">
      <alignment vertical="top"/>
    </xf>
    <xf numFmtId="0" fontId="47" fillId="0" borderId="3" xfId="1" applyFont="1" applyBorder="1" applyAlignment="1" applyProtection="1">
      <alignment vertical="top"/>
    </xf>
    <xf numFmtId="0" fontId="48" fillId="0" borderId="3" xfId="1" applyFont="1" applyFill="1" applyBorder="1" applyAlignment="1" applyProtection="1">
      <alignment vertical="top"/>
    </xf>
    <xf numFmtId="4" fontId="13" fillId="0" borderId="0" xfId="1" applyNumberFormat="1" applyFont="1" applyFill="1" applyAlignment="1" applyProtection="1">
      <alignment horizontal="right" vertical="top"/>
      <protection locked="0"/>
    </xf>
    <xf numFmtId="0" fontId="11" fillId="0" borderId="3" xfId="1" applyFont="1" applyFill="1" applyBorder="1" applyAlignment="1" applyProtection="1">
      <alignment horizontal="left" vertical="top"/>
    </xf>
    <xf numFmtId="0" fontId="12" fillId="0" borderId="3" xfId="1" applyFont="1" applyFill="1" applyBorder="1" applyAlignment="1" applyProtection="1">
      <alignment horizontal="left" vertical="top"/>
    </xf>
    <xf numFmtId="4" fontId="11" fillId="0" borderId="3" xfId="1" applyNumberFormat="1" applyFont="1" applyFill="1" applyBorder="1" applyAlignment="1" applyProtection="1">
      <alignment horizontal="center" vertical="center"/>
    </xf>
    <xf numFmtId="4" fontId="32" fillId="2" borderId="3" xfId="0" applyNumberFormat="1" applyFont="1" applyFill="1" applyBorder="1" applyAlignment="1" applyProtection="1">
      <alignment vertical="top" wrapText="1"/>
      <protection locked="0"/>
    </xf>
    <xf numFmtId="4" fontId="7" fillId="3" borderId="3" xfId="1" applyNumberFormat="1" applyFont="1" applyFill="1" applyBorder="1" applyAlignment="1" applyProtection="1">
      <alignment horizontal="right" vertical="top"/>
    </xf>
    <xf numFmtId="4" fontId="14" fillId="3" borderId="0" xfId="1" applyNumberFormat="1" applyFont="1" applyFill="1" applyAlignment="1" applyProtection="1">
      <alignment horizontal="right" vertical="top"/>
    </xf>
    <xf numFmtId="0" fontId="0" fillId="0" borderId="20" xfId="0" applyFont="1" applyBorder="1" applyAlignment="1" applyProtection="1">
      <alignment horizontal="justify" vertical="center" wrapText="1"/>
    </xf>
    <xf numFmtId="0" fontId="0" fillId="0" borderId="21" xfId="0" applyBorder="1" applyAlignment="1" applyProtection="1">
      <alignment horizontal="justify" vertical="center" wrapText="1"/>
    </xf>
    <xf numFmtId="0" fontId="0" fillId="0" borderId="20" xfId="0" applyBorder="1" applyAlignment="1" applyProtection="1">
      <alignment horizontal="justify" vertical="center" wrapText="1"/>
    </xf>
    <xf numFmtId="0" fontId="49" fillId="0" borderId="21" xfId="0" applyFont="1" applyBorder="1" applyAlignment="1" applyProtection="1">
      <alignment horizontal="justify" vertical="center" wrapText="1"/>
    </xf>
    <xf numFmtId="0" fontId="7" fillId="0" borderId="3" xfId="1" applyFont="1" applyFill="1" applyBorder="1" applyAlignment="1" applyProtection="1">
      <alignment horizontal="right" vertical="top" wrapText="1"/>
    </xf>
    <xf numFmtId="0" fontId="12" fillId="0" borderId="3" xfId="1" applyFont="1" applyBorder="1" applyAlignment="1" applyProtection="1">
      <alignment vertical="top"/>
    </xf>
    <xf numFmtId="0" fontId="11" fillId="0" borderId="3" xfId="1" applyFont="1" applyBorder="1" applyAlignment="1" applyProtection="1">
      <alignment vertical="top"/>
    </xf>
    <xf numFmtId="0" fontId="12" fillId="3" borderId="3" xfId="1" applyFont="1" applyFill="1" applyBorder="1" applyAlignment="1" applyProtection="1">
      <alignment vertical="top"/>
    </xf>
    <xf numFmtId="0" fontId="11" fillId="0" borderId="3" xfId="1" applyFont="1" applyFill="1" applyBorder="1" applyAlignment="1" applyProtection="1">
      <alignment horizontal="left" vertical="top"/>
    </xf>
    <xf numFmtId="4" fontId="34" fillId="2" borderId="3" xfId="0" applyNumberFormat="1" applyFont="1" applyFill="1" applyBorder="1" applyAlignment="1" applyProtection="1">
      <alignment vertical="top" wrapText="1"/>
      <protection locked="0"/>
    </xf>
    <xf numFmtId="4" fontId="13" fillId="2" borderId="3" xfId="1" applyNumberFormat="1" applyFont="1" applyFill="1" applyBorder="1" applyAlignment="1" applyProtection="1">
      <alignment horizontal="right" vertical="top"/>
      <protection locked="0"/>
    </xf>
    <xf numFmtId="3" fontId="51" fillId="2" borderId="3" xfId="0" applyNumberFormat="1" applyFont="1" applyFill="1" applyBorder="1" applyAlignment="1" applyProtection="1">
      <alignment horizontal="right"/>
      <protection locked="0"/>
    </xf>
    <xf numFmtId="3" fontId="52" fillId="2" borderId="3" xfId="0" applyNumberFormat="1" applyFont="1" applyFill="1" applyBorder="1" applyProtection="1">
      <protection locked="0"/>
    </xf>
    <xf numFmtId="3" fontId="53" fillId="2" borderId="3" xfId="0" applyNumberFormat="1" applyFont="1" applyFill="1" applyBorder="1" applyAlignment="1" applyProtection="1">
      <alignment horizontal="right"/>
      <protection locked="0"/>
    </xf>
    <xf numFmtId="3" fontId="51" fillId="2" borderId="3" xfId="0" applyNumberFormat="1" applyFont="1" applyFill="1" applyBorder="1" applyProtection="1">
      <protection locked="0"/>
    </xf>
    <xf numFmtId="0" fontId="10" fillId="0" borderId="0" xfId="1" applyFont="1" applyFill="1" applyAlignment="1" applyProtection="1">
      <alignment horizontal="left" vertical="top"/>
    </xf>
    <xf numFmtId="49" fontId="11" fillId="0" borderId="7" xfId="1" applyNumberFormat="1" applyFont="1" applyFill="1" applyBorder="1" applyAlignment="1" applyProtection="1">
      <alignment vertical="center"/>
    </xf>
    <xf numFmtId="49" fontId="11" fillId="0" borderId="6" xfId="1" applyNumberFormat="1" applyFont="1" applyFill="1" applyBorder="1" applyAlignment="1" applyProtection="1">
      <alignment vertical="center"/>
    </xf>
    <xf numFmtId="0" fontId="11" fillId="0" borderId="7" xfId="1" applyFont="1" applyFill="1" applyBorder="1" applyAlignment="1" applyProtection="1">
      <alignment horizontal="center" vertical="center" wrapText="1"/>
    </xf>
    <xf numFmtId="0" fontId="11" fillId="0" borderId="6" xfId="1" applyFont="1" applyFill="1" applyBorder="1" applyAlignment="1" applyProtection="1">
      <alignment horizontal="center" vertical="center" wrapText="1"/>
    </xf>
    <xf numFmtId="4" fontId="11" fillId="0" borderId="3" xfId="1" applyNumberFormat="1" applyFont="1" applyFill="1" applyBorder="1" applyAlignment="1" applyProtection="1">
      <alignment horizontal="center" vertical="center"/>
    </xf>
    <xf numFmtId="4" fontId="11" fillId="0" borderId="7" xfId="1" applyNumberFormat="1" applyFont="1" applyFill="1" applyBorder="1" applyAlignment="1" applyProtection="1">
      <alignment horizontal="center" vertical="center"/>
    </xf>
    <xf numFmtId="4" fontId="11" fillId="0" borderId="6" xfId="1" applyNumberFormat="1" applyFont="1" applyFill="1" applyBorder="1" applyAlignment="1" applyProtection="1">
      <alignment horizontal="center" vertical="center"/>
    </xf>
    <xf numFmtId="4" fontId="7" fillId="0" borderId="8" xfId="1" applyNumberFormat="1" applyFont="1" applyFill="1" applyBorder="1" applyAlignment="1" applyProtection="1">
      <alignment horizontal="left" vertical="top" wrapText="1"/>
    </xf>
    <xf numFmtId="4" fontId="7" fillId="0" borderId="0" xfId="1" applyNumberFormat="1" applyFont="1" applyFill="1" applyBorder="1" applyAlignment="1" applyProtection="1">
      <alignment horizontal="left" vertical="top" wrapText="1"/>
    </xf>
    <xf numFmtId="0" fontId="11" fillId="0" borderId="3" xfId="1" applyFont="1" applyFill="1" applyBorder="1" applyAlignment="1" applyProtection="1">
      <alignment horizontal="left" vertical="top"/>
    </xf>
    <xf numFmtId="0" fontId="12" fillId="0" borderId="3" xfId="1" applyFont="1" applyFill="1" applyBorder="1" applyAlignment="1" applyProtection="1">
      <alignment horizontal="left" vertical="top"/>
    </xf>
    <xf numFmtId="49" fontId="11" fillId="6" borderId="4" xfId="1" applyNumberFormat="1" applyFont="1" applyFill="1" applyBorder="1" applyAlignment="1" applyProtection="1">
      <alignment horizontal="center" vertical="center"/>
    </xf>
    <xf numFmtId="49" fontId="11" fillId="6" borderId="2" xfId="1" applyNumberFormat="1" applyFont="1" applyFill="1" applyBorder="1" applyAlignment="1" applyProtection="1">
      <alignment horizontal="center" vertical="center"/>
    </xf>
    <xf numFmtId="49" fontId="11" fillId="6" borderId="5" xfId="1" applyNumberFormat="1" applyFont="1" applyFill="1" applyBorder="1" applyAlignment="1" applyProtection="1">
      <alignment horizontal="center" vertical="center"/>
    </xf>
    <xf numFmtId="49" fontId="11" fillId="6" borderId="4" xfId="1" applyNumberFormat="1" applyFont="1" applyFill="1" applyBorder="1" applyAlignment="1" applyProtection="1">
      <alignment horizontal="center" vertical="top"/>
    </xf>
    <xf numFmtId="49" fontId="11" fillId="6" borderId="2" xfId="1" applyNumberFormat="1" applyFont="1" applyFill="1" applyBorder="1" applyAlignment="1" applyProtection="1">
      <alignment horizontal="center" vertical="top"/>
    </xf>
    <xf numFmtId="49" fontId="11" fillId="6" borderId="5" xfId="1" applyNumberFormat="1" applyFont="1" applyFill="1" applyBorder="1" applyAlignment="1" applyProtection="1">
      <alignment horizontal="center" vertical="top"/>
    </xf>
    <xf numFmtId="4" fontId="7" fillId="0" borderId="8" xfId="1" applyNumberFormat="1" applyFont="1" applyFill="1" applyBorder="1" applyAlignment="1" applyProtection="1">
      <alignment horizontal="left" vertical="top" wrapText="1"/>
      <protection locked="0"/>
    </xf>
    <xf numFmtId="4" fontId="7" fillId="0" borderId="0" xfId="1" applyNumberFormat="1" applyFont="1" applyFill="1" applyBorder="1" applyAlignment="1" applyProtection="1">
      <alignment horizontal="left" vertical="top" wrapText="1"/>
      <protection locked="0"/>
    </xf>
    <xf numFmtId="0" fontId="18" fillId="0" borderId="0" xfId="1" applyFont="1" applyFill="1" applyAlignment="1" applyProtection="1">
      <alignment horizontal="left" vertical="top"/>
    </xf>
    <xf numFmtId="0" fontId="34" fillId="0" borderId="4" xfId="0" applyFont="1" applyFill="1" applyBorder="1" applyAlignment="1" applyProtection="1">
      <alignment horizontal="left" vertical="top" wrapText="1"/>
    </xf>
    <xf numFmtId="0" fontId="32" fillId="0" borderId="2" xfId="0" applyFont="1" applyFill="1" applyBorder="1" applyAlignment="1" applyProtection="1">
      <alignment horizontal="left" vertical="top"/>
    </xf>
    <xf numFmtId="0" fontId="34" fillId="0" borderId="1" xfId="0" applyFont="1" applyFill="1" applyBorder="1" applyAlignment="1" applyProtection="1">
      <alignment horizontal="left" vertical="top" wrapText="1"/>
    </xf>
    <xf numFmtId="0" fontId="34" fillId="0" borderId="3" xfId="4" applyNumberFormat="1" applyFont="1" applyFill="1" applyBorder="1" applyAlignment="1" applyProtection="1">
      <alignment horizontal="center" vertical="center" wrapText="1"/>
    </xf>
    <xf numFmtId="0" fontId="39" fillId="0" borderId="3" xfId="4" applyNumberFormat="1" applyFont="1" applyBorder="1" applyAlignment="1" applyProtection="1">
      <alignment horizontal="center" vertical="center" wrapText="1"/>
    </xf>
    <xf numFmtId="0" fontId="34" fillId="0" borderId="7" xfId="4" applyFont="1" applyFill="1" applyBorder="1" applyAlignment="1" applyProtection="1">
      <alignment horizontal="center" vertical="center" wrapText="1"/>
    </xf>
    <xf numFmtId="0" fontId="39" fillId="0" borderId="6" xfId="4" applyFont="1" applyBorder="1" applyAlignment="1" applyProtection="1">
      <alignment horizontal="center" vertical="center" wrapText="1"/>
    </xf>
    <xf numFmtId="3" fontId="34" fillId="0" borderId="4" xfId="4" applyNumberFormat="1" applyFont="1" applyFill="1" applyBorder="1" applyAlignment="1" applyProtection="1">
      <alignment horizontal="center" vertical="center"/>
    </xf>
    <xf numFmtId="3" fontId="34" fillId="0" borderId="2" xfId="4" applyNumberFormat="1" applyFont="1" applyFill="1" applyBorder="1" applyAlignment="1" applyProtection="1">
      <alignment horizontal="center" vertical="center"/>
    </xf>
    <xf numFmtId="3" fontId="34" fillId="0" borderId="5" xfId="4" applyNumberFormat="1" applyFont="1" applyFill="1" applyBorder="1" applyAlignment="1" applyProtection="1">
      <alignment horizontal="center" vertical="center"/>
    </xf>
    <xf numFmtId="4" fontId="34" fillId="0" borderId="3" xfId="0" applyNumberFormat="1" applyFont="1" applyFill="1" applyBorder="1" applyAlignment="1" applyProtection="1">
      <alignment horizontal="right" vertical="top" wrapText="1"/>
    </xf>
    <xf numFmtId="4" fontId="34" fillId="0" borderId="4" xfId="0" applyNumberFormat="1" applyFont="1" applyFill="1" applyBorder="1" applyAlignment="1" applyProtection="1">
      <alignment horizontal="left" vertical="top"/>
    </xf>
    <xf numFmtId="4" fontId="34" fillId="0" borderId="5" xfId="0" applyNumberFormat="1" applyFont="1" applyFill="1" applyBorder="1" applyAlignment="1" applyProtection="1">
      <alignment horizontal="left" vertical="top"/>
    </xf>
    <xf numFmtId="4" fontId="34" fillId="0" borderId="4" xfId="0" applyNumberFormat="1" applyFont="1" applyFill="1" applyBorder="1" applyAlignment="1" applyProtection="1">
      <alignment horizontal="left" vertical="top" wrapText="1"/>
    </xf>
    <xf numFmtId="4" fontId="32" fillId="0" borderId="2" xfId="0" applyNumberFormat="1" applyFont="1" applyFill="1" applyBorder="1" applyAlignment="1" applyProtection="1">
      <alignment horizontal="left" vertical="top"/>
    </xf>
    <xf numFmtId="4" fontId="34" fillId="0" borderId="5" xfId="0" applyNumberFormat="1" applyFont="1" applyFill="1" applyBorder="1" applyAlignment="1" applyProtection="1">
      <alignment horizontal="left" vertical="top" wrapText="1"/>
    </xf>
    <xf numFmtId="4" fontId="34" fillId="0" borderId="2" xfId="0" applyNumberFormat="1" applyFont="1" applyFill="1" applyBorder="1" applyAlignment="1" applyProtection="1">
      <alignment horizontal="left" vertical="top" wrapText="1"/>
    </xf>
    <xf numFmtId="0" fontId="11" fillId="0" borderId="1" xfId="0" applyFont="1" applyBorder="1" applyAlignment="1" applyProtection="1">
      <alignment horizontal="left" vertical="top" wrapText="1"/>
    </xf>
    <xf numFmtId="0" fontId="11" fillId="0" borderId="1" xfId="0" applyFont="1" applyBorder="1" applyAlignment="1" applyProtection="1">
      <alignment horizontal="center" vertical="top" wrapText="1"/>
    </xf>
    <xf numFmtId="0" fontId="0" fillId="0" borderId="11" xfId="0" applyBorder="1" applyAlignment="1">
      <alignment horizontal="left" vertical="top" wrapText="1"/>
    </xf>
    <xf numFmtId="0" fontId="28" fillId="0" borderId="0" xfId="0" applyFont="1" applyFill="1" applyAlignment="1" applyProtection="1">
      <alignment horizontal="left" vertical="center" wrapText="1"/>
    </xf>
    <xf numFmtId="0" fontId="13" fillId="0" borderId="0" xfId="0" applyFont="1" applyFill="1" applyAlignment="1" applyProtection="1">
      <alignment horizontal="left" vertical="top" wrapText="1"/>
    </xf>
    <xf numFmtId="0" fontId="0" fillId="0" borderId="0" xfId="0" applyAlignment="1">
      <alignment horizontal="left" vertical="top" wrapText="1"/>
    </xf>
    <xf numFmtId="0" fontId="6" fillId="0" borderId="2" xfId="0" applyFont="1" applyBorder="1" applyAlignment="1">
      <alignment horizontal="left" vertical="top" wrapText="1"/>
    </xf>
    <xf numFmtId="0" fontId="23" fillId="0" borderId="0" xfId="0" applyFont="1" applyAlignment="1">
      <alignment vertical="top" wrapText="1"/>
    </xf>
    <xf numFmtId="4" fontId="6" fillId="0" borderId="1" xfId="0" applyNumberFormat="1" applyFont="1" applyBorder="1" applyAlignment="1">
      <alignment horizontal="left" vertical="top" wrapText="1"/>
    </xf>
    <xf numFmtId="4" fontId="0" fillId="0" borderId="11" xfId="0" applyNumberFormat="1" applyBorder="1" applyAlignment="1">
      <alignment horizontal="left" vertical="top" wrapText="1"/>
    </xf>
    <xf numFmtId="0" fontId="0" fillId="0" borderId="11" xfId="0" applyBorder="1" applyAlignment="1">
      <alignment horizontal="center" vertical="top" wrapText="1"/>
    </xf>
    <xf numFmtId="0" fontId="6" fillId="2" borderId="0" xfId="0" applyFont="1" applyFill="1" applyBorder="1" applyAlignment="1">
      <alignment horizontal="left" vertical="top" wrapText="1"/>
    </xf>
    <xf numFmtId="0" fontId="6" fillId="0" borderId="11" xfId="0" applyFont="1" applyBorder="1" applyAlignment="1">
      <alignment horizontal="left" vertical="top" wrapText="1"/>
    </xf>
    <xf numFmtId="0" fontId="24" fillId="0" borderId="0" xfId="0" applyFont="1" applyAlignment="1">
      <alignment vertical="top" wrapText="1"/>
    </xf>
    <xf numFmtId="0" fontId="23" fillId="0" borderId="17" xfId="0" applyFont="1" applyBorder="1" applyAlignment="1">
      <alignment vertical="top" wrapText="1"/>
    </xf>
    <xf numFmtId="4" fontId="24" fillId="0" borderId="15" xfId="0" applyNumberFormat="1" applyFont="1" applyBorder="1" applyAlignment="1">
      <alignment vertical="center"/>
    </xf>
    <xf numFmtId="4" fontId="24" fillId="0" borderId="9" xfId="0" applyNumberFormat="1" applyFont="1" applyBorder="1" applyAlignment="1">
      <alignment vertical="center"/>
    </xf>
    <xf numFmtId="0" fontId="23" fillId="0" borderId="15" xfId="0" applyFont="1" applyBorder="1" applyAlignment="1">
      <alignment horizontal="center" vertical="center"/>
    </xf>
    <xf numFmtId="0" fontId="23" fillId="0" borderId="16" xfId="0" applyFont="1" applyBorder="1" applyAlignment="1">
      <alignment horizontal="center" vertical="center"/>
    </xf>
    <xf numFmtId="0" fontId="23" fillId="0" borderId="9" xfId="0" applyFont="1" applyBorder="1" applyAlignment="1">
      <alignment horizontal="center" vertical="center"/>
    </xf>
    <xf numFmtId="0" fontId="28" fillId="0" borderId="0" xfId="0" applyFont="1" applyFill="1" applyBorder="1" applyAlignment="1" applyProtection="1">
      <alignment horizontal="left"/>
    </xf>
    <xf numFmtId="0" fontId="29" fillId="0" borderId="0" xfId="0" applyFont="1" applyFill="1" applyBorder="1" applyAlignment="1" applyProtection="1">
      <alignment horizontal="left" vertical="center" wrapText="1"/>
    </xf>
    <xf numFmtId="0" fontId="28" fillId="0" borderId="0" xfId="0" applyFont="1" applyFill="1" applyBorder="1" applyAlignment="1" applyProtection="1">
      <alignment horizontal="left" vertical="distributed"/>
    </xf>
    <xf numFmtId="0" fontId="33" fillId="0" borderId="4" xfId="0" applyFont="1" applyFill="1" applyBorder="1" applyAlignment="1" applyProtection="1">
      <alignment horizontal="left" vertical="distributed" wrapText="1"/>
    </xf>
    <xf numFmtId="0" fontId="33" fillId="0" borderId="2" xfId="0" applyFont="1" applyFill="1" applyBorder="1" applyAlignment="1" applyProtection="1">
      <alignment horizontal="left" vertical="distributed" wrapText="1"/>
    </xf>
    <xf numFmtId="0" fontId="33" fillId="0" borderId="5" xfId="0" applyFont="1" applyFill="1" applyBorder="1" applyAlignment="1" applyProtection="1">
      <alignment horizontal="left" vertical="distributed" wrapText="1"/>
    </xf>
    <xf numFmtId="0" fontId="34" fillId="0" borderId="4" xfId="0" applyFont="1" applyBorder="1" applyAlignment="1" applyProtection="1">
      <alignment horizontal="left" vertical="distributed"/>
    </xf>
    <xf numFmtId="0" fontId="34" fillId="0" borderId="2" xfId="0" applyFont="1" applyBorder="1" applyAlignment="1" applyProtection="1">
      <alignment horizontal="left" vertical="distributed"/>
    </xf>
    <xf numFmtId="0" fontId="34" fillId="0" borderId="5" xfId="0" applyFont="1" applyBorder="1" applyAlignment="1" applyProtection="1">
      <alignment horizontal="left" vertical="distributed"/>
    </xf>
    <xf numFmtId="3" fontId="34" fillId="0" borderId="4" xfId="0" applyNumberFormat="1" applyFont="1" applyBorder="1" applyAlignment="1" applyProtection="1">
      <alignment horizontal="left" vertical="distributed"/>
    </xf>
    <xf numFmtId="3" fontId="34" fillId="0" borderId="2" xfId="0" applyNumberFormat="1" applyFont="1" applyBorder="1" applyAlignment="1" applyProtection="1">
      <alignment horizontal="left" vertical="distributed"/>
    </xf>
    <xf numFmtId="3" fontId="34" fillId="0" borderId="5" xfId="0" applyNumberFormat="1" applyFont="1" applyBorder="1" applyAlignment="1" applyProtection="1">
      <alignment horizontal="left" vertical="distributed"/>
    </xf>
    <xf numFmtId="0" fontId="39" fillId="0" borderId="0" xfId="0" applyFont="1" applyFill="1" applyAlignment="1" applyProtection="1">
      <alignment horizontal="left" vertical="center"/>
    </xf>
    <xf numFmtId="0" fontId="28" fillId="0" borderId="0" xfId="0" applyFont="1" applyFill="1" applyBorder="1" applyAlignment="1" applyProtection="1">
      <alignment horizontal="left" vertical="top" wrapText="1"/>
    </xf>
    <xf numFmtId="0" fontId="32" fillId="0" borderId="0" xfId="0" applyFont="1" applyAlignment="1">
      <alignment vertical="top" wrapText="1"/>
    </xf>
    <xf numFmtId="0" fontId="32" fillId="0" borderId="0" xfId="0" applyFont="1" applyAlignment="1">
      <alignment horizontal="left" vertical="top" wrapText="1"/>
    </xf>
    <xf numFmtId="0" fontId="34" fillId="0" borderId="2" xfId="0" applyFont="1" applyBorder="1" applyAlignment="1">
      <alignment horizontal="left" vertical="top" wrapText="1"/>
    </xf>
    <xf numFmtId="0" fontId="34" fillId="0" borderId="11" xfId="0" applyFont="1" applyBorder="1" applyAlignment="1">
      <alignment horizontal="left" vertical="top" wrapText="1"/>
    </xf>
    <xf numFmtId="0" fontId="34" fillId="0" borderId="0" xfId="0" applyFont="1" applyAlignment="1">
      <alignment vertical="top" wrapText="1"/>
    </xf>
    <xf numFmtId="0" fontId="32" fillId="0" borderId="17" xfId="0" applyFont="1" applyBorder="1" applyAlignment="1">
      <alignment vertical="top" wrapText="1"/>
    </xf>
    <xf numFmtId="4" fontId="34" fillId="0" borderId="15" xfId="0" applyNumberFormat="1" applyFont="1" applyBorder="1" applyAlignment="1">
      <alignment vertical="center"/>
    </xf>
    <xf numFmtId="4" fontId="34" fillId="0" borderId="9" xfId="0" applyNumberFormat="1" applyFont="1" applyBorder="1" applyAlignment="1">
      <alignment vertical="center"/>
    </xf>
    <xf numFmtId="0" fontId="32" fillId="0" borderId="15" xfId="0" applyFont="1" applyBorder="1" applyAlignment="1">
      <alignment horizontal="center" vertical="center"/>
    </xf>
    <xf numFmtId="0" fontId="32" fillId="0" borderId="16" xfId="0" applyFont="1" applyBorder="1" applyAlignment="1">
      <alignment horizontal="center" vertical="center"/>
    </xf>
    <xf numFmtId="0" fontId="32" fillId="0" borderId="9" xfId="0" applyFont="1" applyBorder="1" applyAlignment="1">
      <alignment horizontal="center" vertical="center"/>
    </xf>
    <xf numFmtId="0" fontId="32" fillId="0" borderId="11" xfId="0" applyFont="1" applyBorder="1" applyAlignment="1">
      <alignment horizontal="left" vertical="top" wrapText="1"/>
    </xf>
    <xf numFmtId="0" fontId="28" fillId="0" borderId="0" xfId="0" applyFont="1" applyFill="1" applyAlignment="1" applyProtection="1">
      <alignment horizontal="left"/>
    </xf>
    <xf numFmtId="4" fontId="34" fillId="0" borderId="1" xfId="0" applyNumberFormat="1" applyFont="1" applyBorder="1" applyAlignment="1">
      <alignment horizontal="left" vertical="top" wrapText="1"/>
    </xf>
    <xf numFmtId="4" fontId="32" fillId="0" borderId="11" xfId="0" applyNumberFormat="1" applyFont="1" applyBorder="1" applyAlignment="1">
      <alignment horizontal="left" vertical="top" wrapText="1"/>
    </xf>
    <xf numFmtId="0" fontId="32" fillId="0" borderId="11" xfId="0" applyFont="1" applyBorder="1" applyAlignment="1">
      <alignment horizontal="center" vertical="top" wrapText="1"/>
    </xf>
    <xf numFmtId="0" fontId="34" fillId="2" borderId="0" xfId="0" applyFont="1" applyFill="1" applyBorder="1" applyAlignment="1">
      <alignment horizontal="center" vertical="top" wrapText="1"/>
    </xf>
  </cellXfs>
  <cellStyles count="9">
    <cellStyle name="Normal" xfId="0" builtinId="0" customBuiltin="1"/>
    <cellStyle name="Normal 2" xfId="1"/>
    <cellStyle name="Normal 2 2" xfId="6"/>
    <cellStyle name="Normal 3" xfId="2"/>
    <cellStyle name="Normal 3 2" xfId="7"/>
    <cellStyle name="Normal 4" xfId="4"/>
    <cellStyle name="Normal 5" xfId="5"/>
    <cellStyle name="Normal 6" xfId="8"/>
    <cellStyle name="Percent 2" xfId="3"/>
  </cellStyles>
  <dxfs count="2">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25"/>
  <sheetViews>
    <sheetView tabSelected="1" zoomScale="90" zoomScaleNormal="90" workbookViewId="0">
      <pane xSplit="2" ySplit="4" topLeftCell="C5" activePane="bottomRight" state="frozen"/>
      <selection pane="topRight" activeCell="C1" sqref="C1"/>
      <selection pane="bottomLeft" activeCell="A5" sqref="A5"/>
      <selection pane="bottomRight" activeCell="G6" sqref="G6"/>
    </sheetView>
  </sheetViews>
  <sheetFormatPr defaultColWidth="9.140625" defaultRowHeight="12.75" x14ac:dyDescent="0.2"/>
  <cols>
    <col min="1" max="1" width="6.7109375" style="218" customWidth="1"/>
    <col min="2" max="2" width="56.140625" style="219" customWidth="1"/>
    <col min="3" max="3" width="14.7109375" style="30" customWidth="1"/>
    <col min="4" max="4" width="14.5703125" style="30" customWidth="1"/>
    <col min="5" max="6" width="12.7109375" style="30" customWidth="1"/>
    <col min="7" max="7" width="13.140625" style="30" customWidth="1"/>
    <col min="8" max="9" width="12.7109375" style="30" customWidth="1"/>
    <col min="10" max="16384" width="9.140625" style="206"/>
  </cols>
  <sheetData>
    <row r="1" spans="1:11" ht="15" x14ac:dyDescent="0.2">
      <c r="A1" s="286" t="s">
        <v>198</v>
      </c>
      <c r="B1" s="286"/>
      <c r="C1" s="286"/>
      <c r="D1" s="286"/>
      <c r="E1" s="286"/>
      <c r="F1" s="286"/>
      <c r="G1" s="286"/>
      <c r="H1" s="286"/>
      <c r="I1" s="286"/>
    </row>
    <row r="2" spans="1:11" x14ac:dyDescent="0.2">
      <c r="A2" s="207"/>
      <c r="B2" s="208"/>
      <c r="C2" s="209"/>
      <c r="D2" s="209"/>
      <c r="E2" s="209"/>
      <c r="F2" s="209"/>
      <c r="G2" s="209"/>
      <c r="H2" s="209"/>
      <c r="I2" s="209"/>
    </row>
    <row r="3" spans="1:11" x14ac:dyDescent="0.2">
      <c r="A3" s="287" t="s">
        <v>111</v>
      </c>
      <c r="B3" s="289" t="s">
        <v>112</v>
      </c>
      <c r="C3" s="291" t="s">
        <v>113</v>
      </c>
      <c r="D3" s="291"/>
      <c r="E3" s="292" t="s">
        <v>114</v>
      </c>
      <c r="F3" s="291" t="s">
        <v>115</v>
      </c>
      <c r="G3" s="291"/>
      <c r="H3" s="292" t="s">
        <v>116</v>
      </c>
      <c r="I3" s="292" t="s">
        <v>117</v>
      </c>
      <c r="J3" s="210"/>
      <c r="K3" s="210"/>
    </row>
    <row r="4" spans="1:11" ht="99.75" customHeight="1" x14ac:dyDescent="0.2">
      <c r="A4" s="288"/>
      <c r="B4" s="290"/>
      <c r="C4" s="267" t="s">
        <v>118</v>
      </c>
      <c r="D4" s="267" t="s">
        <v>119</v>
      </c>
      <c r="E4" s="293"/>
      <c r="F4" s="267" t="s">
        <v>118</v>
      </c>
      <c r="G4" s="1" t="s">
        <v>120</v>
      </c>
      <c r="H4" s="293"/>
      <c r="I4" s="293"/>
      <c r="J4" s="37" t="s">
        <v>161</v>
      </c>
      <c r="K4" s="37" t="s">
        <v>162</v>
      </c>
    </row>
    <row r="5" spans="1:11" x14ac:dyDescent="0.2">
      <c r="A5" s="298" t="s">
        <v>657</v>
      </c>
      <c r="B5" s="299"/>
      <c r="C5" s="299"/>
      <c r="D5" s="299"/>
      <c r="E5" s="299"/>
      <c r="F5" s="299"/>
      <c r="G5" s="299"/>
      <c r="H5" s="299"/>
      <c r="I5" s="299"/>
      <c r="J5" s="299"/>
      <c r="K5" s="300"/>
    </row>
    <row r="6" spans="1:11" x14ac:dyDescent="0.2">
      <c r="A6" s="2" t="s">
        <v>121</v>
      </c>
      <c r="B6" s="265" t="s">
        <v>565</v>
      </c>
      <c r="C6" s="266"/>
      <c r="D6" s="266"/>
      <c r="E6" s="266"/>
      <c r="F6" s="266"/>
      <c r="G6" s="266"/>
      <c r="H6" s="266"/>
      <c r="I6" s="266"/>
      <c r="J6" s="210"/>
      <c r="K6" s="210"/>
    </row>
    <row r="7" spans="1:11" ht="24.75" customHeight="1" x14ac:dyDescent="0.2">
      <c r="A7" s="3" t="s">
        <v>630</v>
      </c>
      <c r="B7" s="9" t="s">
        <v>566</v>
      </c>
      <c r="C7" s="11">
        <f>'1-Buget A- ETAPA 1'!C7</f>
        <v>0</v>
      </c>
      <c r="D7" s="11">
        <f>'1-Buget A- ETAPA 1'!D7</f>
        <v>0</v>
      </c>
      <c r="E7" s="6">
        <f>C7+D7</f>
        <v>0</v>
      </c>
      <c r="F7" s="11">
        <f>'1-Buget A- ETAPA 1'!F7</f>
        <v>0</v>
      </c>
      <c r="G7" s="11">
        <f>'1-Buget A- ETAPA 1'!G7</f>
        <v>0</v>
      </c>
      <c r="H7" s="6">
        <f>F7+G7</f>
        <v>0</v>
      </c>
      <c r="I7" s="6">
        <f>E7+H7</f>
        <v>0</v>
      </c>
      <c r="J7" s="276">
        <v>2</v>
      </c>
      <c r="K7" s="276">
        <v>4</v>
      </c>
    </row>
    <row r="8" spans="1:11" ht="27.75" customHeight="1" x14ac:dyDescent="0.2">
      <c r="A8" s="3" t="s">
        <v>631</v>
      </c>
      <c r="B8" s="9" t="s">
        <v>567</v>
      </c>
      <c r="C8" s="11">
        <f>'1-Buget A- ETAPA 1'!C8</f>
        <v>0</v>
      </c>
      <c r="D8" s="11">
        <f>'1-Buget A- ETAPA 1'!D8</f>
        <v>0</v>
      </c>
      <c r="E8" s="6">
        <f>C8+D8</f>
        <v>0</v>
      </c>
      <c r="F8" s="11">
        <f>'1-Buget A- ETAPA 1'!F8</f>
        <v>0</v>
      </c>
      <c r="G8" s="11">
        <f>'1-Buget A- ETAPA 1'!G8</f>
        <v>0</v>
      </c>
      <c r="H8" s="6">
        <f>F8+G8</f>
        <v>0</v>
      </c>
      <c r="I8" s="6">
        <f>E8+H8</f>
        <v>0</v>
      </c>
      <c r="J8" s="276">
        <v>2</v>
      </c>
      <c r="K8" s="276">
        <v>5</v>
      </c>
    </row>
    <row r="9" spans="1:11" s="212" customFormat="1" x14ac:dyDescent="0.2">
      <c r="A9" s="3"/>
      <c r="B9" s="7" t="s">
        <v>122</v>
      </c>
      <c r="C9" s="8">
        <f>SUM(C7:C8)</f>
        <v>0</v>
      </c>
      <c r="D9" s="8">
        <f t="shared" ref="D9:I9" si="0">SUM(D7:D8)</f>
        <v>0</v>
      </c>
      <c r="E9" s="8">
        <f t="shared" si="0"/>
        <v>0</v>
      </c>
      <c r="F9" s="8">
        <f t="shared" si="0"/>
        <v>0</v>
      </c>
      <c r="G9" s="8">
        <f t="shared" si="0"/>
        <v>0</v>
      </c>
      <c r="H9" s="8">
        <f t="shared" si="0"/>
        <v>0</v>
      </c>
      <c r="I9" s="8">
        <f t="shared" si="0"/>
        <v>0</v>
      </c>
      <c r="J9" s="211"/>
      <c r="K9" s="211"/>
    </row>
    <row r="10" spans="1:11" x14ac:dyDescent="0.2">
      <c r="A10" s="2" t="s">
        <v>123</v>
      </c>
      <c r="B10" s="265" t="s">
        <v>569</v>
      </c>
      <c r="C10" s="266"/>
      <c r="D10" s="266"/>
      <c r="E10" s="266"/>
      <c r="F10" s="266"/>
      <c r="G10" s="266"/>
      <c r="H10" s="266"/>
      <c r="I10" s="266"/>
      <c r="J10" s="210"/>
      <c r="K10" s="210"/>
    </row>
    <row r="11" spans="1:11" ht="51" x14ac:dyDescent="0.2">
      <c r="A11" s="3" t="s">
        <v>629</v>
      </c>
      <c r="B11" s="9" t="s">
        <v>570</v>
      </c>
      <c r="C11" s="11">
        <f>'1-Buget A- ETAPA 1'!C11</f>
        <v>0</v>
      </c>
      <c r="D11" s="11">
        <f>'1-Buget A- ETAPA 1'!D11</f>
        <v>0</v>
      </c>
      <c r="E11" s="6">
        <f>C11+D11</f>
        <v>0</v>
      </c>
      <c r="F11" s="11">
        <f>'1-Buget A- ETAPA 1'!F11</f>
        <v>0</v>
      </c>
      <c r="G11" s="11">
        <f>'1-Buget A- ETAPA 1'!G11</f>
        <v>0</v>
      </c>
      <c r="H11" s="6">
        <f>F11+G11</f>
        <v>0</v>
      </c>
      <c r="I11" s="6">
        <f>E11+H11</f>
        <v>0</v>
      </c>
      <c r="J11" s="276">
        <v>21</v>
      </c>
      <c r="K11" s="276">
        <v>64</v>
      </c>
    </row>
    <row r="12" spans="1:11" ht="25.5" x14ac:dyDescent="0.2">
      <c r="A12" s="3" t="s">
        <v>632</v>
      </c>
      <c r="B12" s="9" t="s">
        <v>571</v>
      </c>
      <c r="C12" s="11">
        <f>'1-Buget A- ETAPA 1'!C12</f>
        <v>0</v>
      </c>
      <c r="D12" s="11">
        <f>'1-Buget A- ETAPA 1'!D12</f>
        <v>0</v>
      </c>
      <c r="E12" s="6">
        <f t="shared" ref="E12:E16" si="1">C12+D12</f>
        <v>0</v>
      </c>
      <c r="F12" s="11">
        <f>'1-Buget A- ETAPA 1'!F12</f>
        <v>0</v>
      </c>
      <c r="G12" s="11">
        <f>'1-Buget A- ETAPA 1'!G12</f>
        <v>0</v>
      </c>
      <c r="H12" s="6">
        <f t="shared" ref="H12" si="2">F12+G12</f>
        <v>0</v>
      </c>
      <c r="I12" s="6">
        <f t="shared" ref="I12:I16" si="3">E12+H12</f>
        <v>0</v>
      </c>
      <c r="J12" s="276">
        <v>21</v>
      </c>
      <c r="K12" s="276">
        <v>67</v>
      </c>
    </row>
    <row r="13" spans="1:11" ht="29.25" customHeight="1" thickBot="1" x14ac:dyDescent="0.25">
      <c r="A13" s="3" t="s">
        <v>633</v>
      </c>
      <c r="B13" s="9" t="s">
        <v>572</v>
      </c>
      <c r="C13" s="11">
        <f>'1-Buget A- ETAPA 1'!C13</f>
        <v>0</v>
      </c>
      <c r="D13" s="11">
        <f>'1-Buget A- ETAPA 1'!D13</f>
        <v>0</v>
      </c>
      <c r="E13" s="6">
        <f t="shared" si="1"/>
        <v>0</v>
      </c>
      <c r="F13" s="11">
        <f>'1-Buget A- ETAPA 1'!F13</f>
        <v>0</v>
      </c>
      <c r="G13" s="11">
        <f>'1-Buget A- ETAPA 1'!G13</f>
        <v>0</v>
      </c>
      <c r="H13" s="6">
        <f>F13+G13</f>
        <v>0</v>
      </c>
      <c r="I13" s="6">
        <f t="shared" si="3"/>
        <v>0</v>
      </c>
      <c r="J13" s="276">
        <v>21</v>
      </c>
      <c r="K13" s="276">
        <v>68</v>
      </c>
    </row>
    <row r="14" spans="1:11" ht="29.25" customHeight="1" thickBot="1" x14ac:dyDescent="0.25">
      <c r="A14" s="3" t="s">
        <v>634</v>
      </c>
      <c r="B14" s="271" t="s">
        <v>617</v>
      </c>
      <c r="C14" s="11">
        <f>'1-Buget A- ETAPA 1'!C14</f>
        <v>0</v>
      </c>
      <c r="D14" s="11">
        <f>'1-Buget A- ETAPA 1'!D14</f>
        <v>0</v>
      </c>
      <c r="E14" s="6">
        <f t="shared" si="1"/>
        <v>0</v>
      </c>
      <c r="F14" s="11">
        <f>'1-Buget A- ETAPA 1'!F14</f>
        <v>0</v>
      </c>
      <c r="G14" s="11">
        <f>'1-Buget A- ETAPA 1'!G14</f>
        <v>0</v>
      </c>
      <c r="H14" s="6">
        <f t="shared" ref="H14:H16" si="4">F14+G14</f>
        <v>0</v>
      </c>
      <c r="I14" s="6">
        <f t="shared" si="3"/>
        <v>0</v>
      </c>
      <c r="J14" s="276">
        <v>21</v>
      </c>
      <c r="K14" s="276">
        <v>69</v>
      </c>
    </row>
    <row r="15" spans="1:11" ht="77.25" customHeight="1" thickBot="1" x14ac:dyDescent="0.25">
      <c r="A15" s="3" t="s">
        <v>635</v>
      </c>
      <c r="B15" s="272" t="s">
        <v>616</v>
      </c>
      <c r="C15" s="11">
        <f>'1-Buget A- ETAPA 1'!C15</f>
        <v>0</v>
      </c>
      <c r="D15" s="11">
        <f>'1-Buget A- ETAPA 1'!D15</f>
        <v>0</v>
      </c>
      <c r="E15" s="6">
        <f t="shared" si="1"/>
        <v>0</v>
      </c>
      <c r="F15" s="11">
        <f>'1-Buget A- ETAPA 1'!F15</f>
        <v>0</v>
      </c>
      <c r="G15" s="11">
        <f>'1-Buget A- ETAPA 1'!G15</f>
        <v>0</v>
      </c>
      <c r="H15" s="6">
        <f t="shared" si="4"/>
        <v>0</v>
      </c>
      <c r="I15" s="6">
        <f t="shared" si="3"/>
        <v>0</v>
      </c>
      <c r="J15" s="276">
        <v>21</v>
      </c>
      <c r="K15" s="276">
        <v>72</v>
      </c>
    </row>
    <row r="16" spans="1:11" s="212" customFormat="1" ht="48" customHeight="1" thickBot="1" x14ac:dyDescent="0.25">
      <c r="A16" s="3" t="s">
        <v>636</v>
      </c>
      <c r="B16" s="272" t="s">
        <v>615</v>
      </c>
      <c r="C16" s="11">
        <f>'1-Buget A- ETAPA 1'!C16</f>
        <v>0</v>
      </c>
      <c r="D16" s="11">
        <f>'1-Buget A- ETAPA 1'!D16</f>
        <v>0</v>
      </c>
      <c r="E16" s="6">
        <f t="shared" si="1"/>
        <v>0</v>
      </c>
      <c r="F16" s="11">
        <f>'1-Buget A- ETAPA 1'!F16</f>
        <v>0</v>
      </c>
      <c r="G16" s="11">
        <f>'1-Buget A- ETAPA 1'!G16</f>
        <v>0</v>
      </c>
      <c r="H16" s="6">
        <f t="shared" si="4"/>
        <v>0</v>
      </c>
      <c r="I16" s="6">
        <f t="shared" si="3"/>
        <v>0</v>
      </c>
      <c r="J16" s="276">
        <v>21</v>
      </c>
      <c r="K16" s="277">
        <v>73</v>
      </c>
    </row>
    <row r="17" spans="1:11" s="212" customFormat="1" x14ac:dyDescent="0.2">
      <c r="A17" s="3"/>
      <c r="B17" s="7" t="s">
        <v>568</v>
      </c>
      <c r="C17" s="8">
        <f>SUM(C11:C16)</f>
        <v>0</v>
      </c>
      <c r="D17" s="8">
        <f t="shared" ref="D17:I17" si="5">SUM(D11:D16)</f>
        <v>0</v>
      </c>
      <c r="E17" s="8">
        <f t="shared" si="5"/>
        <v>0</v>
      </c>
      <c r="F17" s="8">
        <f t="shared" si="5"/>
        <v>0</v>
      </c>
      <c r="G17" s="8">
        <f t="shared" si="5"/>
        <v>0</v>
      </c>
      <c r="H17" s="8">
        <f>SUM(H11:H16)</f>
        <v>0</v>
      </c>
      <c r="I17" s="8">
        <f t="shared" si="5"/>
        <v>0</v>
      </c>
      <c r="J17" s="277"/>
      <c r="K17" s="277"/>
    </row>
    <row r="18" spans="1:11" x14ac:dyDescent="0.2">
      <c r="A18" s="2" t="s">
        <v>124</v>
      </c>
      <c r="B18" s="265" t="s">
        <v>574</v>
      </c>
      <c r="C18" s="266"/>
      <c r="D18" s="266"/>
      <c r="E18" s="266"/>
      <c r="F18" s="266"/>
      <c r="G18" s="266"/>
      <c r="H18" s="266"/>
      <c r="I18" s="266"/>
      <c r="J18" s="276"/>
      <c r="K18" s="276"/>
    </row>
    <row r="19" spans="1:11" ht="25.5" customHeight="1" thickBot="1" x14ac:dyDescent="0.25">
      <c r="A19" s="3" t="s">
        <v>637</v>
      </c>
      <c r="B19" s="272" t="s">
        <v>627</v>
      </c>
      <c r="C19" s="11">
        <f>'1-Buget A- ETAPA 1'!C19</f>
        <v>0</v>
      </c>
      <c r="D19" s="11">
        <f>'1-Buget A- ETAPA 1'!D19</f>
        <v>0</v>
      </c>
      <c r="E19" s="6">
        <f>C19+D19</f>
        <v>0</v>
      </c>
      <c r="F19" s="11">
        <f>'1-Buget A- ETAPA 1'!F19</f>
        <v>0</v>
      </c>
      <c r="G19" s="11">
        <f>'1-Buget A- ETAPA 1'!G19</f>
        <v>0</v>
      </c>
      <c r="H19" s="6">
        <f>F19+G19</f>
        <v>0</v>
      </c>
      <c r="I19" s="6">
        <f>E19+H19</f>
        <v>0</v>
      </c>
      <c r="J19" s="276">
        <v>22</v>
      </c>
      <c r="K19" s="276">
        <v>79</v>
      </c>
    </row>
    <row r="20" spans="1:11" ht="29.25" customHeight="1" thickBot="1" x14ac:dyDescent="0.25">
      <c r="A20" s="3" t="s">
        <v>638</v>
      </c>
      <c r="B20" s="272" t="s">
        <v>628</v>
      </c>
      <c r="C20" s="11">
        <f>'1-Buget A- ETAPA 1'!C20</f>
        <v>0</v>
      </c>
      <c r="D20" s="11">
        <f>'1-Buget A- ETAPA 1'!D20</f>
        <v>0</v>
      </c>
      <c r="E20" s="6">
        <f>C20+D20</f>
        <v>0</v>
      </c>
      <c r="F20" s="11">
        <f>'1-Buget A- ETAPA 1'!F20</f>
        <v>0</v>
      </c>
      <c r="G20" s="11">
        <f>'1-Buget A- ETAPA 1'!G20</f>
        <v>0</v>
      </c>
      <c r="H20" s="6">
        <f>F20+G20</f>
        <v>0</v>
      </c>
      <c r="I20" s="6">
        <f>E20+H20</f>
        <v>0</v>
      </c>
      <c r="J20" s="276">
        <v>22</v>
      </c>
      <c r="K20" s="276">
        <v>80</v>
      </c>
    </row>
    <row r="21" spans="1:11" s="212" customFormat="1" x14ac:dyDescent="0.2">
      <c r="A21" s="3"/>
      <c r="B21" s="7" t="s">
        <v>573</v>
      </c>
      <c r="C21" s="8">
        <f>SUM(C19:C20)</f>
        <v>0</v>
      </c>
      <c r="D21" s="8">
        <f t="shared" ref="D21:I21" si="6">SUM(D19:D20)</f>
        <v>0</v>
      </c>
      <c r="E21" s="8">
        <f t="shared" si="6"/>
        <v>0</v>
      </c>
      <c r="F21" s="8">
        <f t="shared" si="6"/>
        <v>0</v>
      </c>
      <c r="G21" s="8">
        <f t="shared" si="6"/>
        <v>0</v>
      </c>
      <c r="H21" s="8">
        <f t="shared" si="6"/>
        <v>0</v>
      </c>
      <c r="I21" s="8">
        <f t="shared" si="6"/>
        <v>0</v>
      </c>
      <c r="J21" s="277"/>
      <c r="K21" s="277"/>
    </row>
    <row r="22" spans="1:11" ht="13.5" thickBot="1" x14ac:dyDescent="0.25">
      <c r="A22" s="2" t="s">
        <v>128</v>
      </c>
      <c r="B22" s="265" t="s">
        <v>575</v>
      </c>
      <c r="C22" s="266"/>
      <c r="D22" s="266"/>
      <c r="E22" s="266"/>
      <c r="F22" s="266"/>
      <c r="G22" s="266"/>
      <c r="H22" s="266"/>
      <c r="I22" s="266"/>
      <c r="J22" s="276"/>
      <c r="K22" s="276"/>
    </row>
    <row r="23" spans="1:11" ht="26.25" thickBot="1" x14ac:dyDescent="0.25">
      <c r="A23" s="3" t="s">
        <v>77</v>
      </c>
      <c r="B23" s="273" t="s">
        <v>576</v>
      </c>
      <c r="C23" s="11">
        <f>'1-Buget A- ETAPA 1'!C23</f>
        <v>0</v>
      </c>
      <c r="D23" s="11">
        <f>'1-Buget A- ETAPA 1'!D23</f>
        <v>0</v>
      </c>
      <c r="E23" s="6">
        <f>C23+D23</f>
        <v>0</v>
      </c>
      <c r="F23" s="11">
        <f>'1-Buget A- ETAPA 1'!F23</f>
        <v>0</v>
      </c>
      <c r="G23" s="11">
        <f>'1-Buget A- ETAPA 1'!G23</f>
        <v>0</v>
      </c>
      <c r="H23" s="6">
        <f>F23+G23</f>
        <v>0</v>
      </c>
      <c r="I23" s="6">
        <f>E23+H23</f>
        <v>0</v>
      </c>
      <c r="J23" s="276">
        <v>24</v>
      </c>
      <c r="K23" s="276">
        <v>169</v>
      </c>
    </row>
    <row r="24" spans="1:11" ht="27" customHeight="1" thickBot="1" x14ac:dyDescent="0.25">
      <c r="A24" s="3" t="s">
        <v>78</v>
      </c>
      <c r="B24" s="272" t="s">
        <v>577</v>
      </c>
      <c r="C24" s="11">
        <f>'1-Buget A- ETAPA 1'!C24</f>
        <v>0</v>
      </c>
      <c r="D24" s="11">
        <f>'1-Buget A- ETAPA 1'!D24</f>
        <v>0</v>
      </c>
      <c r="E24" s="6">
        <f t="shared" ref="E24" si="7">C24+D24</f>
        <v>0</v>
      </c>
      <c r="F24" s="11">
        <f>'1-Buget A- ETAPA 1'!F24</f>
        <v>0</v>
      </c>
      <c r="G24" s="11">
        <f>'1-Buget A- ETAPA 1'!G24</f>
        <v>0</v>
      </c>
      <c r="H24" s="6">
        <f>F24+G24</f>
        <v>0</v>
      </c>
      <c r="I24" s="6">
        <f>E24+H24</f>
        <v>0</v>
      </c>
      <c r="J24" s="276">
        <v>24</v>
      </c>
      <c r="K24" s="276">
        <v>82</v>
      </c>
    </row>
    <row r="25" spans="1:11" s="212" customFormat="1" x14ac:dyDescent="0.2">
      <c r="A25" s="3"/>
      <c r="B25" s="7" t="s">
        <v>131</v>
      </c>
      <c r="C25" s="8">
        <f>SUM(C23:C24)</f>
        <v>0</v>
      </c>
      <c r="D25" s="8">
        <f t="shared" ref="D25:I25" si="8">SUM(D23:D24)</f>
        <v>0</v>
      </c>
      <c r="E25" s="8">
        <f t="shared" si="8"/>
        <v>0</v>
      </c>
      <c r="F25" s="8">
        <f t="shared" si="8"/>
        <v>0</v>
      </c>
      <c r="G25" s="8">
        <f t="shared" si="8"/>
        <v>0</v>
      </c>
      <c r="H25" s="8">
        <f t="shared" si="8"/>
        <v>0</v>
      </c>
      <c r="I25" s="8">
        <f t="shared" si="8"/>
        <v>0</v>
      </c>
      <c r="J25" s="211"/>
      <c r="K25" s="211"/>
    </row>
    <row r="26" spans="1:11" x14ac:dyDescent="0.2">
      <c r="A26" s="2" t="s">
        <v>132</v>
      </c>
      <c r="B26" s="265" t="s">
        <v>578</v>
      </c>
      <c r="C26" s="266"/>
      <c r="D26" s="266"/>
      <c r="E26" s="266"/>
      <c r="F26" s="266"/>
      <c r="G26" s="266"/>
      <c r="H26" s="266"/>
      <c r="I26" s="266"/>
      <c r="J26" s="210"/>
      <c r="K26" s="210"/>
    </row>
    <row r="27" spans="1:11" ht="46.5" customHeight="1" thickBot="1" x14ac:dyDescent="0.25">
      <c r="A27" s="3" t="s">
        <v>639</v>
      </c>
      <c r="B27" s="272" t="s">
        <v>641</v>
      </c>
      <c r="C27" s="11">
        <f>'1-Buget A- ETAPA 1'!C27</f>
        <v>0</v>
      </c>
      <c r="D27" s="11">
        <f>'1-Buget A- ETAPA 1'!D27</f>
        <v>0</v>
      </c>
      <c r="E27" s="6">
        <f t="shared" ref="E27" si="9">C27+D27</f>
        <v>0</v>
      </c>
      <c r="F27" s="11">
        <f>'1-Buget A- ETAPA 1'!F27</f>
        <v>0</v>
      </c>
      <c r="G27" s="11">
        <f>'1-Buget A- ETAPA 1'!G27</f>
        <v>0</v>
      </c>
      <c r="H27" s="6">
        <f>F27+G27</f>
        <v>0</v>
      </c>
      <c r="I27" s="6">
        <f>E27+H27</f>
        <v>0</v>
      </c>
      <c r="J27" s="276">
        <v>25</v>
      </c>
      <c r="K27" s="276">
        <v>85</v>
      </c>
    </row>
    <row r="28" spans="1:11" ht="44.25" customHeight="1" thickBot="1" x14ac:dyDescent="0.25">
      <c r="A28" s="3" t="s">
        <v>640</v>
      </c>
      <c r="B28" s="272" t="s">
        <v>579</v>
      </c>
      <c r="C28" s="11">
        <f>'1-Buget A- ETAPA 1'!C28</f>
        <v>0</v>
      </c>
      <c r="D28" s="11">
        <f>'1-Buget A- ETAPA 1'!D28</f>
        <v>0</v>
      </c>
      <c r="E28" s="6">
        <f t="shared" ref="E28" si="10">C28+D28</f>
        <v>0</v>
      </c>
      <c r="F28" s="11">
        <f>'1-Buget A- ETAPA 1'!F28</f>
        <v>0</v>
      </c>
      <c r="G28" s="11">
        <f>'1-Buget A- ETAPA 1'!G28</f>
        <v>0</v>
      </c>
      <c r="H28" s="6">
        <f>F28+G28</f>
        <v>0</v>
      </c>
      <c r="I28" s="6">
        <f>E28+H28</f>
        <v>0</v>
      </c>
      <c r="J28" s="276">
        <v>25</v>
      </c>
      <c r="K28" s="276">
        <v>86</v>
      </c>
    </row>
    <row r="29" spans="1:11" s="212" customFormat="1" x14ac:dyDescent="0.2">
      <c r="A29" s="3"/>
      <c r="B29" s="7" t="s">
        <v>133</v>
      </c>
      <c r="C29" s="8">
        <f>SUM(C27:C28)</f>
        <v>0</v>
      </c>
      <c r="D29" s="8">
        <f>SUM(D27:D28)</f>
        <v>0</v>
      </c>
      <c r="E29" s="8">
        <f>SUM(E27:E28)</f>
        <v>0</v>
      </c>
      <c r="F29" s="8">
        <f t="shared" ref="F29:I29" si="11">SUM(F27:F28)</f>
        <v>0</v>
      </c>
      <c r="G29" s="8">
        <f t="shared" si="11"/>
        <v>0</v>
      </c>
      <c r="H29" s="8">
        <f t="shared" si="11"/>
        <v>0</v>
      </c>
      <c r="I29" s="8">
        <f t="shared" si="11"/>
        <v>0</v>
      </c>
      <c r="J29" s="277"/>
      <c r="K29" s="277"/>
    </row>
    <row r="30" spans="1:11" ht="13.5" thickBot="1" x14ac:dyDescent="0.25">
      <c r="A30" s="2" t="s">
        <v>134</v>
      </c>
      <c r="B30" s="265" t="s">
        <v>581</v>
      </c>
      <c r="C30" s="266"/>
      <c r="D30" s="266"/>
      <c r="E30" s="266"/>
      <c r="F30" s="266"/>
      <c r="G30" s="266"/>
      <c r="H30" s="266"/>
      <c r="I30" s="266"/>
      <c r="J30" s="276"/>
      <c r="K30" s="276"/>
    </row>
    <row r="31" spans="1:11" ht="26.25" thickBot="1" x14ac:dyDescent="0.25">
      <c r="A31" s="3" t="s">
        <v>642</v>
      </c>
      <c r="B31" s="273" t="s">
        <v>648</v>
      </c>
      <c r="C31" s="11">
        <f>'1-Buget A- ETAPA 1'!C31</f>
        <v>0</v>
      </c>
      <c r="D31" s="11">
        <f>'1-Buget A- ETAPA 1'!D31</f>
        <v>0</v>
      </c>
      <c r="E31" s="6">
        <f>C31+D31</f>
        <v>0</v>
      </c>
      <c r="F31" s="11">
        <f>'1-Buget A- ETAPA 1'!F31</f>
        <v>0</v>
      </c>
      <c r="G31" s="11">
        <f>'1-Buget A- ETAPA 1'!G31</f>
        <v>0</v>
      </c>
      <c r="H31" s="6">
        <f>F31+G31</f>
        <v>0</v>
      </c>
      <c r="I31" s="6">
        <f>E31+H31</f>
        <v>0</v>
      </c>
      <c r="J31" s="276">
        <v>29</v>
      </c>
      <c r="K31" s="276">
        <v>102</v>
      </c>
    </row>
    <row r="32" spans="1:11" ht="26.25" thickBot="1" x14ac:dyDescent="0.25">
      <c r="A32" s="3" t="s">
        <v>643</v>
      </c>
      <c r="B32" s="272" t="s">
        <v>649</v>
      </c>
      <c r="C32" s="11">
        <f>'1-Buget A- ETAPA 1'!C32</f>
        <v>0</v>
      </c>
      <c r="D32" s="11">
        <f>'1-Buget A- ETAPA 1'!D32</f>
        <v>0</v>
      </c>
      <c r="E32" s="6">
        <f t="shared" ref="E32:E36" si="12">C32+D32</f>
        <v>0</v>
      </c>
      <c r="F32" s="11">
        <f>'1-Buget A- ETAPA 1'!F32</f>
        <v>0</v>
      </c>
      <c r="G32" s="11">
        <f>'1-Buget A- ETAPA 1'!G32</f>
        <v>0</v>
      </c>
      <c r="H32" s="6">
        <f t="shared" ref="H32:H36" si="13">F32+G32</f>
        <v>0</v>
      </c>
      <c r="I32" s="6">
        <f t="shared" ref="I32:I36" si="14">E32+H32</f>
        <v>0</v>
      </c>
      <c r="J32" s="276">
        <v>29</v>
      </c>
      <c r="K32" s="276">
        <v>103</v>
      </c>
    </row>
    <row r="33" spans="1:11" ht="26.25" thickBot="1" x14ac:dyDescent="0.25">
      <c r="A33" s="3" t="s">
        <v>644</v>
      </c>
      <c r="B33" s="272" t="s">
        <v>582</v>
      </c>
      <c r="C33" s="11">
        <f>'1-Buget A- ETAPA 1'!C33</f>
        <v>0</v>
      </c>
      <c r="D33" s="11">
        <f>'1-Buget A- ETAPA 1'!D33</f>
        <v>0</v>
      </c>
      <c r="E33" s="6">
        <f t="shared" si="12"/>
        <v>0</v>
      </c>
      <c r="F33" s="11">
        <f>'1-Buget A- ETAPA 1'!F33</f>
        <v>0</v>
      </c>
      <c r="G33" s="11">
        <f>'1-Buget A- ETAPA 1'!G33</f>
        <v>0</v>
      </c>
      <c r="H33" s="6">
        <f t="shared" si="13"/>
        <v>0</v>
      </c>
      <c r="I33" s="6">
        <f t="shared" si="14"/>
        <v>0</v>
      </c>
      <c r="J33" s="276">
        <v>29</v>
      </c>
      <c r="K33" s="276">
        <v>117</v>
      </c>
    </row>
    <row r="34" spans="1:11" ht="26.25" thickBot="1" x14ac:dyDescent="0.25">
      <c r="A34" s="3" t="s">
        <v>645</v>
      </c>
      <c r="B34" s="272" t="s">
        <v>583</v>
      </c>
      <c r="C34" s="11">
        <f>'1-Buget A- ETAPA 1'!C34</f>
        <v>0</v>
      </c>
      <c r="D34" s="11">
        <f>'1-Buget A- ETAPA 1'!D34</f>
        <v>0</v>
      </c>
      <c r="E34" s="6">
        <f t="shared" si="12"/>
        <v>0</v>
      </c>
      <c r="F34" s="11">
        <f>'1-Buget A- ETAPA 1'!F34</f>
        <v>0</v>
      </c>
      <c r="G34" s="11">
        <f>'1-Buget A- ETAPA 1'!G34</f>
        <v>0</v>
      </c>
      <c r="H34" s="6">
        <f t="shared" si="13"/>
        <v>0</v>
      </c>
      <c r="I34" s="6">
        <f t="shared" si="14"/>
        <v>0</v>
      </c>
      <c r="J34" s="276">
        <v>29</v>
      </c>
      <c r="K34" s="276">
        <v>119</v>
      </c>
    </row>
    <row r="35" spans="1:11" ht="26.25" thickBot="1" x14ac:dyDescent="0.25">
      <c r="A35" s="3" t="s">
        <v>646</v>
      </c>
      <c r="B35" s="273" t="s">
        <v>584</v>
      </c>
      <c r="C35" s="11">
        <f>'1-Buget A- ETAPA 1'!C35</f>
        <v>0</v>
      </c>
      <c r="D35" s="11">
        <f>'1-Buget A- ETAPA 1'!D35</f>
        <v>0</v>
      </c>
      <c r="E35" s="6">
        <f t="shared" si="12"/>
        <v>0</v>
      </c>
      <c r="F35" s="11">
        <f>'1-Buget A- ETAPA 1'!F35</f>
        <v>0</v>
      </c>
      <c r="G35" s="11">
        <f>'1-Buget A- ETAPA 1'!G35</f>
        <v>0</v>
      </c>
      <c r="H35" s="6">
        <f t="shared" si="13"/>
        <v>0</v>
      </c>
      <c r="I35" s="6">
        <f t="shared" si="14"/>
        <v>0</v>
      </c>
      <c r="J35" s="276">
        <v>29</v>
      </c>
      <c r="K35" s="276">
        <v>120</v>
      </c>
    </row>
    <row r="36" spans="1:11" ht="24" customHeight="1" thickBot="1" x14ac:dyDescent="0.25">
      <c r="A36" s="3" t="s">
        <v>647</v>
      </c>
      <c r="B36" s="272" t="s">
        <v>650</v>
      </c>
      <c r="C36" s="11">
        <f>'1-Buget A- ETAPA 1'!C36</f>
        <v>0</v>
      </c>
      <c r="D36" s="11">
        <f>'1-Buget A- ETAPA 1'!D36</f>
        <v>0</v>
      </c>
      <c r="E36" s="6">
        <f t="shared" si="12"/>
        <v>0</v>
      </c>
      <c r="F36" s="11">
        <f>'1-Buget A- ETAPA 1'!F36</f>
        <v>0</v>
      </c>
      <c r="G36" s="11">
        <f>'1-Buget A- ETAPA 1'!G36</f>
        <v>0</v>
      </c>
      <c r="H36" s="6">
        <f t="shared" si="13"/>
        <v>0</v>
      </c>
      <c r="I36" s="6">
        <f t="shared" si="14"/>
        <v>0</v>
      </c>
      <c r="J36" s="276">
        <v>29</v>
      </c>
      <c r="K36" s="276">
        <v>121</v>
      </c>
    </row>
    <row r="37" spans="1:11" s="212" customFormat="1" x14ac:dyDescent="0.2">
      <c r="A37" s="3"/>
      <c r="B37" s="7" t="s">
        <v>135</v>
      </c>
      <c r="C37" s="8">
        <f>SUM(C31:C36)</f>
        <v>0</v>
      </c>
      <c r="D37" s="8">
        <f t="shared" ref="D37:I37" si="15">SUM(D31:D36)</f>
        <v>0</v>
      </c>
      <c r="E37" s="8">
        <f>SUM(E31:E36)</f>
        <v>0</v>
      </c>
      <c r="F37" s="8">
        <f t="shared" si="15"/>
        <v>0</v>
      </c>
      <c r="G37" s="8">
        <f t="shared" si="15"/>
        <v>0</v>
      </c>
      <c r="H37" s="8">
        <f t="shared" si="15"/>
        <v>0</v>
      </c>
      <c r="I37" s="8">
        <f t="shared" si="15"/>
        <v>0</v>
      </c>
      <c r="J37" s="211"/>
      <c r="K37" s="211"/>
    </row>
    <row r="38" spans="1:11" ht="13.5" thickBot="1" x14ac:dyDescent="0.25">
      <c r="A38" s="2" t="s">
        <v>651</v>
      </c>
      <c r="B38" s="265" t="s">
        <v>585</v>
      </c>
      <c r="C38" s="266"/>
      <c r="D38" s="266"/>
      <c r="E38" s="266"/>
      <c r="F38" s="266"/>
      <c r="G38" s="266"/>
      <c r="H38" s="266"/>
      <c r="I38" s="266"/>
      <c r="J38" s="210"/>
      <c r="K38" s="210"/>
    </row>
    <row r="39" spans="1:11" ht="39" thickBot="1" x14ac:dyDescent="0.25">
      <c r="A39" s="3" t="s">
        <v>137</v>
      </c>
      <c r="B39" s="273" t="s">
        <v>586</v>
      </c>
      <c r="C39" s="11">
        <f>'1-Buget A- ETAPA 1'!C39</f>
        <v>0</v>
      </c>
      <c r="D39" s="11">
        <f>'1-Buget A- ETAPA 1'!D39</f>
        <v>0</v>
      </c>
      <c r="E39" s="6">
        <f>C39+D39</f>
        <v>0</v>
      </c>
      <c r="F39" s="11">
        <f>'1-Buget A- ETAPA 1'!F39</f>
        <v>0</v>
      </c>
      <c r="G39" s="11">
        <f>'1-Buget A- ETAPA 1'!G39</f>
        <v>0</v>
      </c>
      <c r="H39" s="6">
        <f>F39+G39</f>
        <v>0</v>
      </c>
      <c r="I39" s="6">
        <f>E39+H39</f>
        <v>0</v>
      </c>
      <c r="J39" s="276">
        <v>30</v>
      </c>
      <c r="K39" s="276">
        <v>124</v>
      </c>
    </row>
    <row r="40" spans="1:11" s="212" customFormat="1" x14ac:dyDescent="0.2">
      <c r="A40" s="3"/>
      <c r="B40" s="7" t="s">
        <v>138</v>
      </c>
      <c r="C40" s="11">
        <f>'1-Buget A- ETAPA 1'!C40</f>
        <v>0</v>
      </c>
      <c r="D40" s="11">
        <f>'1-Buget A- ETAPA 1'!D40</f>
        <v>0</v>
      </c>
      <c r="E40" s="8">
        <f t="shared" ref="E40:I40" si="16">SUM(E39:E39)</f>
        <v>0</v>
      </c>
      <c r="F40" s="11">
        <f>'1-Buget A- ETAPA 1'!F40</f>
        <v>0</v>
      </c>
      <c r="G40" s="11">
        <f>'1-Buget A- ETAPA 1'!G40</f>
        <v>0</v>
      </c>
      <c r="H40" s="8">
        <f t="shared" si="16"/>
        <v>0</v>
      </c>
      <c r="I40" s="8">
        <f t="shared" si="16"/>
        <v>0</v>
      </c>
      <c r="J40" s="277"/>
      <c r="K40" s="277"/>
    </row>
    <row r="41" spans="1:11" ht="13.5" thickBot="1" x14ac:dyDescent="0.25">
      <c r="A41" s="2" t="s">
        <v>652</v>
      </c>
      <c r="B41" s="265" t="s">
        <v>589</v>
      </c>
      <c r="C41" s="266"/>
      <c r="D41" s="266"/>
      <c r="E41" s="266"/>
      <c r="F41" s="266"/>
      <c r="G41" s="266"/>
      <c r="H41" s="266"/>
      <c r="I41" s="266"/>
      <c r="J41" s="276"/>
      <c r="K41" s="276"/>
    </row>
    <row r="42" spans="1:11" ht="64.5" thickBot="1" x14ac:dyDescent="0.25">
      <c r="A42" s="3" t="s">
        <v>580</v>
      </c>
      <c r="B42" s="273" t="s">
        <v>691</v>
      </c>
      <c r="C42" s="11">
        <f>'1-Buget A- ETAPA 1'!C42</f>
        <v>0</v>
      </c>
      <c r="D42" s="11">
        <f>'1-Buget A- ETAPA 1'!D42</f>
        <v>0</v>
      </c>
      <c r="E42" s="6">
        <f>C42+D42</f>
        <v>0</v>
      </c>
      <c r="F42" s="11">
        <f>'1-Buget A- ETAPA 1'!F42</f>
        <v>0</v>
      </c>
      <c r="G42" s="11">
        <f>'1-Buget A- ETAPA 1'!G42</f>
        <v>0</v>
      </c>
      <c r="H42" s="6">
        <f>F42+G42</f>
        <v>0</v>
      </c>
      <c r="I42" s="6">
        <f>E42+H42</f>
        <v>0</v>
      </c>
      <c r="J42" s="276">
        <v>44</v>
      </c>
      <c r="K42" s="276">
        <v>216</v>
      </c>
    </row>
    <row r="43" spans="1:11" s="212" customFormat="1" x14ac:dyDescent="0.2">
      <c r="A43" s="3"/>
      <c r="B43" s="7" t="s">
        <v>139</v>
      </c>
      <c r="C43" s="11">
        <f>'1-Buget A- ETAPA 1'!C43</f>
        <v>0</v>
      </c>
      <c r="D43" s="11">
        <f>'1-Buget A- ETAPA 1'!D43</f>
        <v>0</v>
      </c>
      <c r="E43" s="8">
        <f t="shared" ref="E43:I43" si="17">E42</f>
        <v>0</v>
      </c>
      <c r="F43" s="11">
        <f>'1-Buget A- ETAPA 1'!F43</f>
        <v>0</v>
      </c>
      <c r="G43" s="11">
        <f>'1-Buget A- ETAPA 1'!G43</f>
        <v>0</v>
      </c>
      <c r="H43" s="8">
        <f t="shared" si="17"/>
        <v>0</v>
      </c>
      <c r="I43" s="8">
        <f t="shared" si="17"/>
        <v>0</v>
      </c>
      <c r="J43" s="211"/>
      <c r="K43" s="211"/>
    </row>
    <row r="44" spans="1:11" s="212" customFormat="1" x14ac:dyDescent="0.2">
      <c r="A44" s="301" t="s">
        <v>658</v>
      </c>
      <c r="B44" s="302"/>
      <c r="C44" s="302"/>
      <c r="D44" s="302"/>
      <c r="E44" s="302"/>
      <c r="F44" s="302"/>
      <c r="G44" s="302"/>
      <c r="H44" s="302"/>
      <c r="I44" s="302"/>
      <c r="J44" s="302"/>
      <c r="K44" s="303"/>
    </row>
    <row r="45" spans="1:11" ht="13.5" thickBot="1" x14ac:dyDescent="0.25">
      <c r="A45" s="2" t="s">
        <v>653</v>
      </c>
      <c r="B45" s="296" t="s">
        <v>553</v>
      </c>
      <c r="C45" s="297"/>
      <c r="D45" s="297"/>
      <c r="E45" s="297"/>
      <c r="F45" s="297"/>
      <c r="G45" s="297"/>
      <c r="H45" s="297"/>
      <c r="I45" s="297"/>
      <c r="J45" s="210"/>
      <c r="K45" s="210"/>
    </row>
    <row r="46" spans="1:11" ht="26.25" thickBot="1" x14ac:dyDescent="0.25">
      <c r="A46" s="3" t="s">
        <v>587</v>
      </c>
      <c r="B46" s="273" t="s">
        <v>659</v>
      </c>
      <c r="C46" s="11">
        <f>'1-Buget B ETAPA 2'!C7</f>
        <v>0</v>
      </c>
      <c r="D46" s="11">
        <f>'1-Buget B ETAPA 2'!D7</f>
        <v>0</v>
      </c>
      <c r="E46" s="6">
        <f>C46+D46</f>
        <v>0</v>
      </c>
      <c r="F46" s="11">
        <f>'1-Buget B ETAPA 2'!F7</f>
        <v>0</v>
      </c>
      <c r="G46" s="11">
        <f>'1-Buget B ETAPA 2'!G7</f>
        <v>0</v>
      </c>
      <c r="H46" s="6">
        <f>F46+G46</f>
        <v>0</v>
      </c>
      <c r="I46" s="6">
        <f>E46+H46</f>
        <v>0</v>
      </c>
      <c r="J46" s="276">
        <v>12</v>
      </c>
      <c r="K46" s="276">
        <v>34</v>
      </c>
    </row>
    <row r="47" spans="1:11" ht="26.25" thickBot="1" x14ac:dyDescent="0.25">
      <c r="A47" s="3" t="s">
        <v>654</v>
      </c>
      <c r="B47" s="274" t="s">
        <v>660</v>
      </c>
      <c r="C47" s="11">
        <f>'1-Buget B ETAPA 2'!C8</f>
        <v>0</v>
      </c>
      <c r="D47" s="11">
        <f>'1-Buget B ETAPA 2'!D8</f>
        <v>0</v>
      </c>
      <c r="E47" s="6">
        <f t="shared" ref="E47:E48" si="18">C47+D47</f>
        <v>0</v>
      </c>
      <c r="F47" s="11">
        <f>'1-Buget B ETAPA 2'!F8</f>
        <v>0</v>
      </c>
      <c r="G47" s="11">
        <f>'1-Buget B ETAPA 2'!G8</f>
        <v>0</v>
      </c>
      <c r="H47" s="6">
        <f t="shared" ref="H47:H48" si="19">F47+G47</f>
        <v>0</v>
      </c>
      <c r="I47" s="6">
        <f>E47+H47</f>
        <v>0</v>
      </c>
      <c r="J47" s="276">
        <v>12</v>
      </c>
      <c r="K47" s="276">
        <v>38</v>
      </c>
    </row>
    <row r="48" spans="1:11" ht="26.25" thickBot="1" x14ac:dyDescent="0.25">
      <c r="A48" s="3" t="s">
        <v>655</v>
      </c>
      <c r="B48" s="274" t="s">
        <v>661</v>
      </c>
      <c r="C48" s="11">
        <f>'1-Buget B ETAPA 2'!C9</f>
        <v>0</v>
      </c>
      <c r="D48" s="11">
        <f>'1-Buget B ETAPA 2'!D9</f>
        <v>0</v>
      </c>
      <c r="E48" s="6">
        <f t="shared" si="18"/>
        <v>0</v>
      </c>
      <c r="F48" s="11">
        <f>'1-Buget B ETAPA 2'!F9</f>
        <v>0</v>
      </c>
      <c r="G48" s="11">
        <f>'1-Buget B ETAPA 2'!G9</f>
        <v>0</v>
      </c>
      <c r="H48" s="6">
        <f t="shared" si="19"/>
        <v>0</v>
      </c>
      <c r="I48" s="6">
        <f>E48+H48</f>
        <v>0</v>
      </c>
      <c r="J48" s="276">
        <v>12</v>
      </c>
      <c r="K48" s="276">
        <v>39</v>
      </c>
    </row>
    <row r="49" spans="1:11" s="212" customFormat="1" x14ac:dyDescent="0.2">
      <c r="A49" s="3"/>
      <c r="B49" s="7" t="s">
        <v>656</v>
      </c>
      <c r="C49" s="8">
        <f>SUM(C46:C48)</f>
        <v>0</v>
      </c>
      <c r="D49" s="8">
        <f t="shared" ref="D49:I49" si="20">SUM(D46:D48)</f>
        <v>0</v>
      </c>
      <c r="E49" s="8">
        <f t="shared" si="20"/>
        <v>0</v>
      </c>
      <c r="F49" s="8">
        <f t="shared" si="20"/>
        <v>0</v>
      </c>
      <c r="G49" s="8">
        <f t="shared" si="20"/>
        <v>0</v>
      </c>
      <c r="H49" s="8">
        <f t="shared" si="20"/>
        <v>0</v>
      </c>
      <c r="I49" s="8">
        <f t="shared" si="20"/>
        <v>0</v>
      </c>
      <c r="J49" s="277"/>
      <c r="K49" s="277"/>
    </row>
    <row r="50" spans="1:11" x14ac:dyDescent="0.2">
      <c r="A50" s="2" t="s">
        <v>662</v>
      </c>
      <c r="B50" s="296" t="s">
        <v>553</v>
      </c>
      <c r="C50" s="297"/>
      <c r="D50" s="297"/>
      <c r="E50" s="297"/>
      <c r="F50" s="297"/>
      <c r="G50" s="297"/>
      <c r="H50" s="297"/>
      <c r="I50" s="297"/>
      <c r="J50" s="276"/>
      <c r="K50" s="276"/>
    </row>
    <row r="51" spans="1:11" ht="20.25" customHeight="1" x14ac:dyDescent="0.2">
      <c r="A51" s="3" t="s">
        <v>588</v>
      </c>
      <c r="B51" s="9" t="s">
        <v>664</v>
      </c>
      <c r="C51" s="11">
        <f>'1-Buget B ETAPA 2'!C12</f>
        <v>0</v>
      </c>
      <c r="D51" s="11">
        <f>'1-Buget B ETAPA 2'!D12</f>
        <v>0</v>
      </c>
      <c r="E51" s="6">
        <f>C51+D51</f>
        <v>0</v>
      </c>
      <c r="F51" s="11">
        <f>'1-Buget B ETAPA 2'!F12</f>
        <v>0</v>
      </c>
      <c r="G51" s="11">
        <f>'1-Buget B ETAPA 2'!G12</f>
        <v>0</v>
      </c>
      <c r="H51" s="6">
        <f>F51+G51</f>
        <v>0</v>
      </c>
      <c r="I51" s="6">
        <f>E51+H51</f>
        <v>0</v>
      </c>
      <c r="J51" s="276">
        <v>13</v>
      </c>
      <c r="K51" s="276">
        <v>40</v>
      </c>
    </row>
    <row r="52" spans="1:11" s="212" customFormat="1" x14ac:dyDescent="0.2">
      <c r="A52" s="3"/>
      <c r="B52" s="7" t="s">
        <v>663</v>
      </c>
      <c r="C52" s="8">
        <f>C51</f>
        <v>0</v>
      </c>
      <c r="D52" s="8">
        <f t="shared" ref="D52:I52" si="21">D51</f>
        <v>0</v>
      </c>
      <c r="E52" s="8">
        <f t="shared" si="21"/>
        <v>0</v>
      </c>
      <c r="F52" s="8">
        <f t="shared" si="21"/>
        <v>0</v>
      </c>
      <c r="G52" s="8">
        <f t="shared" si="21"/>
        <v>0</v>
      </c>
      <c r="H52" s="8">
        <f t="shared" si="21"/>
        <v>0</v>
      </c>
      <c r="I52" s="8">
        <f t="shared" si="21"/>
        <v>0</v>
      </c>
      <c r="J52" s="277"/>
      <c r="K52" s="277"/>
    </row>
    <row r="53" spans="1:11" x14ac:dyDescent="0.2">
      <c r="A53" s="2" t="s">
        <v>665</v>
      </c>
      <c r="B53" s="296" t="s">
        <v>554</v>
      </c>
      <c r="C53" s="297"/>
      <c r="D53" s="297"/>
      <c r="E53" s="297"/>
      <c r="F53" s="297"/>
      <c r="G53" s="297"/>
      <c r="H53" s="297"/>
      <c r="I53" s="297"/>
      <c r="J53" s="276"/>
      <c r="K53" s="276"/>
    </row>
    <row r="54" spans="1:11" ht="19.5" customHeight="1" x14ac:dyDescent="0.2">
      <c r="A54" s="3" t="s">
        <v>590</v>
      </c>
      <c r="B54" s="4" t="s">
        <v>666</v>
      </c>
      <c r="C54" s="11">
        <f>'1-Buget B ETAPA 2'!C15</f>
        <v>0</v>
      </c>
      <c r="D54" s="11">
        <f>'1-Buget B ETAPA 2'!D15</f>
        <v>0</v>
      </c>
      <c r="E54" s="6">
        <f>C54+D54</f>
        <v>0</v>
      </c>
      <c r="F54" s="11">
        <f>'1-Buget B ETAPA 2'!F15</f>
        <v>0</v>
      </c>
      <c r="G54" s="11">
        <f>'1-Buget B ETAPA 2'!G15</f>
        <v>0</v>
      </c>
      <c r="H54" s="6">
        <f>F54+G54</f>
        <v>0</v>
      </c>
      <c r="I54" s="6">
        <f>E54+H54</f>
        <v>0</v>
      </c>
      <c r="J54" s="276">
        <v>15</v>
      </c>
      <c r="K54" s="276">
        <v>53</v>
      </c>
    </row>
    <row r="55" spans="1:11" x14ac:dyDescent="0.2">
      <c r="A55" s="3" t="s">
        <v>667</v>
      </c>
      <c r="B55" s="4" t="s">
        <v>671</v>
      </c>
      <c r="C55" s="11">
        <f>C56+C57</f>
        <v>0</v>
      </c>
      <c r="D55" s="11">
        <f>D56+D57</f>
        <v>0</v>
      </c>
      <c r="E55" s="6">
        <f t="shared" ref="E55:E58" si="22">C55+D55</f>
        <v>0</v>
      </c>
      <c r="F55" s="11">
        <f>F56+F57</f>
        <v>0</v>
      </c>
      <c r="G55" s="11">
        <f>G56+G57</f>
        <v>0</v>
      </c>
      <c r="H55" s="6">
        <f>F55+G55</f>
        <v>0</v>
      </c>
      <c r="I55" s="6">
        <f t="shared" ref="I55:I58" si="23">E55+H55</f>
        <v>0</v>
      </c>
      <c r="J55" s="276">
        <v>15</v>
      </c>
      <c r="K55" s="276">
        <v>54</v>
      </c>
    </row>
    <row r="56" spans="1:11" ht="25.5" x14ac:dyDescent="0.2">
      <c r="A56" s="3" t="s">
        <v>668</v>
      </c>
      <c r="B56" s="4" t="s">
        <v>129</v>
      </c>
      <c r="C56" s="11">
        <f>'1-Buget B ETAPA 2'!C17</f>
        <v>0</v>
      </c>
      <c r="D56" s="11">
        <f>'1-Buget B ETAPA 2'!D17</f>
        <v>0</v>
      </c>
      <c r="E56" s="6">
        <f t="shared" si="22"/>
        <v>0</v>
      </c>
      <c r="F56" s="11">
        <f>'1-Buget B ETAPA 2'!F17</f>
        <v>0</v>
      </c>
      <c r="G56" s="11">
        <f>'1-Buget B ETAPA 2'!G17</f>
        <v>0</v>
      </c>
      <c r="H56" s="6">
        <f t="shared" ref="H56:H58" si="24">F56+G56</f>
        <v>0</v>
      </c>
      <c r="I56" s="6">
        <f t="shared" si="23"/>
        <v>0</v>
      </c>
      <c r="J56" s="276">
        <v>15</v>
      </c>
      <c r="K56" s="276">
        <v>54</v>
      </c>
    </row>
    <row r="57" spans="1:11" ht="25.5" x14ac:dyDescent="0.2">
      <c r="A57" s="3" t="s">
        <v>669</v>
      </c>
      <c r="B57" s="4" t="s">
        <v>130</v>
      </c>
      <c r="C57" s="11">
        <f>'1-Buget B ETAPA 2'!C18</f>
        <v>0</v>
      </c>
      <c r="D57" s="11">
        <f>'1-Buget B ETAPA 2'!D18</f>
        <v>0</v>
      </c>
      <c r="E57" s="6">
        <f t="shared" si="22"/>
        <v>0</v>
      </c>
      <c r="F57" s="11">
        <f>'1-Buget B ETAPA 2'!F18</f>
        <v>0</v>
      </c>
      <c r="G57" s="11">
        <f>'1-Buget B ETAPA 2'!G18</f>
        <v>0</v>
      </c>
      <c r="H57" s="6">
        <f t="shared" si="24"/>
        <v>0</v>
      </c>
      <c r="I57" s="6">
        <f t="shared" si="23"/>
        <v>0</v>
      </c>
      <c r="J57" s="276">
        <v>15</v>
      </c>
      <c r="K57" s="276">
        <v>54</v>
      </c>
    </row>
    <row r="58" spans="1:11" x14ac:dyDescent="0.2">
      <c r="A58" s="3" t="s">
        <v>670</v>
      </c>
      <c r="B58" s="4" t="s">
        <v>672</v>
      </c>
      <c r="C58" s="11">
        <f>'1-Buget B ETAPA 2'!C19</f>
        <v>0</v>
      </c>
      <c r="D58" s="11">
        <f>'1-Buget B ETAPA 2'!D19</f>
        <v>0</v>
      </c>
      <c r="E58" s="6">
        <f t="shared" si="22"/>
        <v>0</v>
      </c>
      <c r="F58" s="11">
        <f>'1-Buget B ETAPA 2'!F19</f>
        <v>0</v>
      </c>
      <c r="G58" s="11">
        <f>'1-Buget B ETAPA 2'!G19</f>
        <v>0</v>
      </c>
      <c r="H58" s="6">
        <f t="shared" si="24"/>
        <v>0</v>
      </c>
      <c r="I58" s="6">
        <f t="shared" si="23"/>
        <v>0</v>
      </c>
      <c r="J58" s="276">
        <v>15</v>
      </c>
      <c r="K58" s="276">
        <v>55</v>
      </c>
    </row>
    <row r="59" spans="1:11" s="212" customFormat="1" x14ac:dyDescent="0.2">
      <c r="A59" s="3"/>
      <c r="B59" s="7" t="s">
        <v>591</v>
      </c>
      <c r="C59" s="8">
        <f>SUM(C54+C55+C58)</f>
        <v>0</v>
      </c>
      <c r="D59" s="8">
        <f t="shared" ref="D59:I59" si="25">SUM(D54+D55+D58)</f>
        <v>0</v>
      </c>
      <c r="E59" s="8">
        <f t="shared" si="25"/>
        <v>0</v>
      </c>
      <c r="F59" s="8">
        <f t="shared" si="25"/>
        <v>0</v>
      </c>
      <c r="G59" s="8">
        <f t="shared" si="25"/>
        <v>0</v>
      </c>
      <c r="H59" s="8">
        <f t="shared" si="25"/>
        <v>0</v>
      </c>
      <c r="I59" s="8">
        <f t="shared" si="25"/>
        <v>0</v>
      </c>
      <c r="J59" s="277"/>
      <c r="K59" s="277"/>
    </row>
    <row r="60" spans="1:11" x14ac:dyDescent="0.2">
      <c r="A60" s="2" t="s">
        <v>593</v>
      </c>
      <c r="B60" s="296" t="s">
        <v>601</v>
      </c>
      <c r="C60" s="297"/>
      <c r="D60" s="297"/>
      <c r="E60" s="297"/>
      <c r="F60" s="297"/>
      <c r="G60" s="297"/>
      <c r="H60" s="297"/>
      <c r="I60" s="297"/>
      <c r="J60" s="276"/>
      <c r="K60" s="276"/>
    </row>
    <row r="61" spans="1:11" x14ac:dyDescent="0.2">
      <c r="A61" s="3" t="s">
        <v>594</v>
      </c>
      <c r="B61" s="4" t="s">
        <v>677</v>
      </c>
      <c r="C61" s="6">
        <f>C62+C63</f>
        <v>0</v>
      </c>
      <c r="D61" s="6">
        <f t="shared" ref="D61:I61" si="26">D62+D63</f>
        <v>0</v>
      </c>
      <c r="E61" s="6">
        <f t="shared" si="26"/>
        <v>0</v>
      </c>
      <c r="F61" s="6">
        <f t="shared" si="26"/>
        <v>0</v>
      </c>
      <c r="G61" s="6">
        <f t="shared" si="26"/>
        <v>0</v>
      </c>
      <c r="H61" s="6">
        <f t="shared" si="26"/>
        <v>0</v>
      </c>
      <c r="I61" s="6">
        <f t="shared" si="26"/>
        <v>0</v>
      </c>
      <c r="J61" s="12"/>
      <c r="K61" s="276"/>
    </row>
    <row r="62" spans="1:11" ht="25.5" x14ac:dyDescent="0.2">
      <c r="A62" s="3" t="s">
        <v>673</v>
      </c>
      <c r="B62" s="4" t="s">
        <v>676</v>
      </c>
      <c r="C62" s="11">
        <f>'1-Buget B ETAPA 2'!C23</f>
        <v>0</v>
      </c>
      <c r="D62" s="11">
        <f>'1-Buget B ETAPA 2'!D23</f>
        <v>0</v>
      </c>
      <c r="E62" s="6">
        <f>C62+D62</f>
        <v>0</v>
      </c>
      <c r="F62" s="11">
        <f>'1-Buget B ETAPA 2'!F23</f>
        <v>0</v>
      </c>
      <c r="G62" s="11">
        <f>'1-Buget B ETAPA 2'!G23</f>
        <v>0</v>
      </c>
      <c r="H62" s="6">
        <f>F62+G62</f>
        <v>0</v>
      </c>
      <c r="I62" s="6">
        <f>E62+H62</f>
        <v>0</v>
      </c>
      <c r="J62" s="12">
        <v>16</v>
      </c>
      <c r="K62" s="276">
        <v>57</v>
      </c>
    </row>
    <row r="63" spans="1:11" ht="16.5" customHeight="1" x14ac:dyDescent="0.2">
      <c r="A63" s="3" t="s">
        <v>674</v>
      </c>
      <c r="B63" s="4" t="s">
        <v>675</v>
      </c>
      <c r="C63" s="11">
        <f>'1-Buget B ETAPA 2'!C24</f>
        <v>0</v>
      </c>
      <c r="D63" s="11">
        <f>'1-Buget B ETAPA 2'!D24</f>
        <v>0</v>
      </c>
      <c r="E63" s="6">
        <f>C63+D63</f>
        <v>0</v>
      </c>
      <c r="F63" s="11">
        <f>'1-Buget B ETAPA 2'!F24</f>
        <v>0</v>
      </c>
      <c r="G63" s="11">
        <f>'1-Buget B ETAPA 2'!G24</f>
        <v>0</v>
      </c>
      <c r="H63" s="6">
        <f t="shared" ref="H63" si="27">F63+G63</f>
        <v>0</v>
      </c>
      <c r="I63" s="6">
        <f t="shared" ref="I63" si="28">E63+H63</f>
        <v>0</v>
      </c>
      <c r="J63" s="12">
        <v>16</v>
      </c>
      <c r="K63" s="276">
        <v>58</v>
      </c>
    </row>
    <row r="64" spans="1:11" s="212" customFormat="1" x14ac:dyDescent="0.2">
      <c r="A64" s="3"/>
      <c r="B64" s="7" t="s">
        <v>592</v>
      </c>
      <c r="C64" s="8">
        <f>C62+C63</f>
        <v>0</v>
      </c>
      <c r="D64" s="8">
        <f t="shared" ref="D64:I64" si="29">D62+D63</f>
        <v>0</v>
      </c>
      <c r="E64" s="8">
        <f>E62+E63</f>
        <v>0</v>
      </c>
      <c r="F64" s="8">
        <f t="shared" si="29"/>
        <v>0</v>
      </c>
      <c r="G64" s="8">
        <f t="shared" si="29"/>
        <v>0</v>
      </c>
      <c r="H64" s="8">
        <f t="shared" si="29"/>
        <v>0</v>
      </c>
      <c r="I64" s="8">
        <f t="shared" si="29"/>
        <v>0</v>
      </c>
      <c r="J64" s="277"/>
      <c r="K64" s="277"/>
    </row>
    <row r="65" spans="1:11" x14ac:dyDescent="0.2">
      <c r="A65" s="2" t="s">
        <v>595</v>
      </c>
      <c r="B65" s="296" t="s">
        <v>678</v>
      </c>
      <c r="C65" s="297"/>
      <c r="D65" s="297"/>
      <c r="E65" s="297"/>
      <c r="F65" s="297"/>
      <c r="G65" s="297"/>
      <c r="H65" s="297"/>
      <c r="I65" s="297"/>
      <c r="J65" s="276"/>
      <c r="K65" s="276"/>
    </row>
    <row r="66" spans="1:11" ht="38.25" x14ac:dyDescent="0.2">
      <c r="A66" s="3" t="s">
        <v>597</v>
      </c>
      <c r="B66" s="4" t="s">
        <v>679</v>
      </c>
      <c r="C66" s="11">
        <f>'1-Buget B ETAPA 2'!C27</f>
        <v>0</v>
      </c>
      <c r="D66" s="11">
        <f>'1-Buget B ETAPA 2'!D27</f>
        <v>0</v>
      </c>
      <c r="E66" s="6">
        <f>C66+D66</f>
        <v>0</v>
      </c>
      <c r="F66" s="11">
        <f>'1-Buget B ETAPA 2'!F27</f>
        <v>0</v>
      </c>
      <c r="G66" s="11">
        <f>'1-Buget B ETAPA 2'!G27</f>
        <v>0</v>
      </c>
      <c r="H66" s="6">
        <f>F66+G66</f>
        <v>0</v>
      </c>
      <c r="I66" s="6">
        <f>E66+H66</f>
        <v>0</v>
      </c>
      <c r="J66" s="276">
        <v>18</v>
      </c>
      <c r="K66" s="276">
        <v>60</v>
      </c>
    </row>
    <row r="67" spans="1:11" s="212" customFormat="1" x14ac:dyDescent="0.2">
      <c r="A67" s="3"/>
      <c r="B67" s="7" t="s">
        <v>596</v>
      </c>
      <c r="C67" s="8">
        <f>C66</f>
        <v>0</v>
      </c>
      <c r="D67" s="8">
        <f t="shared" ref="D67:I67" si="30">D66</f>
        <v>0</v>
      </c>
      <c r="E67" s="8">
        <f t="shared" si="30"/>
        <v>0</v>
      </c>
      <c r="F67" s="8">
        <f t="shared" si="30"/>
        <v>0</v>
      </c>
      <c r="G67" s="8">
        <f t="shared" si="30"/>
        <v>0</v>
      </c>
      <c r="H67" s="8">
        <f t="shared" si="30"/>
        <v>0</v>
      </c>
      <c r="I67" s="8">
        <f t="shared" si="30"/>
        <v>0</v>
      </c>
      <c r="J67" s="211"/>
      <c r="K67" s="211"/>
    </row>
    <row r="68" spans="1:11" s="212" customFormat="1" x14ac:dyDescent="0.2">
      <c r="A68" s="301" t="s">
        <v>680</v>
      </c>
      <c r="B68" s="302"/>
      <c r="C68" s="302"/>
      <c r="D68" s="302"/>
      <c r="E68" s="302"/>
      <c r="F68" s="302"/>
      <c r="G68" s="302"/>
      <c r="H68" s="302"/>
      <c r="I68" s="302"/>
      <c r="J68" s="302"/>
      <c r="K68" s="303"/>
    </row>
    <row r="69" spans="1:11" x14ac:dyDescent="0.2">
      <c r="A69" s="2" t="s">
        <v>598</v>
      </c>
      <c r="B69" s="296" t="s">
        <v>557</v>
      </c>
      <c r="C69" s="297"/>
      <c r="D69" s="297"/>
      <c r="E69" s="297"/>
      <c r="F69" s="297"/>
      <c r="G69" s="297"/>
      <c r="H69" s="297"/>
      <c r="I69" s="297"/>
      <c r="J69" s="210"/>
      <c r="K69" s="210"/>
    </row>
    <row r="70" spans="1:11" ht="25.5" x14ac:dyDescent="0.2">
      <c r="A70" s="3" t="s">
        <v>599</v>
      </c>
      <c r="B70" s="10" t="s">
        <v>681</v>
      </c>
      <c r="C70" s="11">
        <f>'1-Buget B ETAPA 2'!C31</f>
        <v>0</v>
      </c>
      <c r="D70" s="11">
        <f>'1-Buget B ETAPA 2'!D31</f>
        <v>0</v>
      </c>
      <c r="E70" s="6">
        <f>C70+D70</f>
        <v>0</v>
      </c>
      <c r="F70" s="11">
        <f>'1-Buget B ETAPA 2'!F31</f>
        <v>0</v>
      </c>
      <c r="G70" s="11">
        <f>'1-Buget B ETAPA 2'!G31</f>
        <v>0</v>
      </c>
      <c r="H70" s="6">
        <f>F70+G70</f>
        <v>0</v>
      </c>
      <c r="I70" s="6">
        <f>E70+H70</f>
        <v>0</v>
      </c>
      <c r="J70" s="276">
        <v>8</v>
      </c>
      <c r="K70" s="276">
        <v>17</v>
      </c>
    </row>
    <row r="71" spans="1:11" s="212" customFormat="1" x14ac:dyDescent="0.2">
      <c r="A71" s="12"/>
      <c r="B71" s="7" t="s">
        <v>600</v>
      </c>
      <c r="C71" s="8">
        <f>C70</f>
        <v>0</v>
      </c>
      <c r="D71" s="8">
        <f t="shared" ref="D71:I71" si="31">D70</f>
        <v>0</v>
      </c>
      <c r="E71" s="8">
        <f t="shared" si="31"/>
        <v>0</v>
      </c>
      <c r="F71" s="8">
        <f t="shared" si="31"/>
        <v>0</v>
      </c>
      <c r="G71" s="8">
        <f t="shared" si="31"/>
        <v>0</v>
      </c>
      <c r="H71" s="8">
        <f t="shared" si="31"/>
        <v>0</v>
      </c>
      <c r="I71" s="8">
        <f t="shared" si="31"/>
        <v>0</v>
      </c>
      <c r="J71" s="277"/>
      <c r="K71" s="277"/>
    </row>
    <row r="72" spans="1:11" x14ac:dyDescent="0.2">
      <c r="A72" s="2" t="s">
        <v>602</v>
      </c>
      <c r="B72" s="296" t="s">
        <v>612</v>
      </c>
      <c r="C72" s="297"/>
      <c r="D72" s="297"/>
      <c r="E72" s="297"/>
      <c r="F72" s="297"/>
      <c r="G72" s="297"/>
      <c r="H72" s="297"/>
      <c r="I72" s="297"/>
      <c r="J72" s="276"/>
      <c r="K72" s="276"/>
    </row>
    <row r="73" spans="1:11" ht="76.5" customHeight="1" x14ac:dyDescent="0.2">
      <c r="A73" s="3" t="s">
        <v>603</v>
      </c>
      <c r="B73" s="10" t="s">
        <v>682</v>
      </c>
      <c r="C73" s="11">
        <f>'1-Buget B ETAPA 2'!C34</f>
        <v>0</v>
      </c>
      <c r="D73" s="11">
        <f>'1-Buget B ETAPA 2'!D34</f>
        <v>0</v>
      </c>
      <c r="E73" s="6">
        <f>C73+D73</f>
        <v>0</v>
      </c>
      <c r="F73" s="11">
        <f>'1-Buget B ETAPA 2'!F34</f>
        <v>0</v>
      </c>
      <c r="G73" s="11">
        <f>'1-Buget B ETAPA 2'!G34</f>
        <v>0</v>
      </c>
      <c r="H73" s="6">
        <f>F73+G73</f>
        <v>0</v>
      </c>
      <c r="I73" s="6">
        <f>E73+H73</f>
        <v>0</v>
      </c>
      <c r="J73" s="276">
        <v>9</v>
      </c>
      <c r="K73" s="276">
        <v>22</v>
      </c>
    </row>
    <row r="74" spans="1:11" s="212" customFormat="1" x14ac:dyDescent="0.2">
      <c r="A74" s="12"/>
      <c r="B74" s="7" t="s">
        <v>692</v>
      </c>
      <c r="C74" s="8">
        <f>C73</f>
        <v>0</v>
      </c>
      <c r="D74" s="8">
        <f t="shared" ref="D74:I74" si="32">D73</f>
        <v>0</v>
      </c>
      <c r="E74" s="8">
        <f t="shared" si="32"/>
        <v>0</v>
      </c>
      <c r="F74" s="8">
        <f t="shared" si="32"/>
        <v>0</v>
      </c>
      <c r="G74" s="8">
        <f t="shared" si="32"/>
        <v>0</v>
      </c>
      <c r="H74" s="8">
        <f t="shared" si="32"/>
        <v>0</v>
      </c>
      <c r="I74" s="8">
        <f t="shared" si="32"/>
        <v>0</v>
      </c>
      <c r="J74" s="277"/>
      <c r="K74" s="277"/>
    </row>
    <row r="75" spans="1:11" x14ac:dyDescent="0.2">
      <c r="A75" s="2" t="s">
        <v>604</v>
      </c>
      <c r="B75" s="296" t="s">
        <v>555</v>
      </c>
      <c r="C75" s="297"/>
      <c r="D75" s="297"/>
      <c r="E75" s="297"/>
      <c r="F75" s="297"/>
      <c r="G75" s="297"/>
      <c r="H75" s="297"/>
      <c r="I75" s="297"/>
      <c r="J75" s="276"/>
      <c r="K75" s="276"/>
    </row>
    <row r="76" spans="1:11" x14ac:dyDescent="0.2">
      <c r="A76" s="3" t="s">
        <v>605</v>
      </c>
      <c r="B76" s="9" t="s">
        <v>125</v>
      </c>
      <c r="C76" s="11">
        <f>'1-Buget B ETAPA 2'!C37</f>
        <v>0</v>
      </c>
      <c r="D76" s="11">
        <f>'1-Buget B ETAPA 2'!D37</f>
        <v>0</v>
      </c>
      <c r="E76" s="6">
        <f t="shared" ref="E76:E80" si="33">C76+D76</f>
        <v>0</v>
      </c>
      <c r="F76" s="11">
        <f>'1-Buget B ETAPA 2'!F37</f>
        <v>0</v>
      </c>
      <c r="G76" s="11">
        <f>'1-Buget B ETAPA 2'!G37</f>
        <v>0</v>
      </c>
      <c r="H76" s="6">
        <f t="shared" ref="H76:H80" si="34">F76+G76</f>
        <v>0</v>
      </c>
      <c r="I76" s="6">
        <f t="shared" ref="I76:I80" si="35">E76+H76</f>
        <v>0</v>
      </c>
      <c r="J76" s="276">
        <v>14</v>
      </c>
      <c r="K76" s="276">
        <v>42</v>
      </c>
    </row>
    <row r="77" spans="1:11" ht="25.5" customHeight="1" x14ac:dyDescent="0.2">
      <c r="A77" s="3" t="s">
        <v>693</v>
      </c>
      <c r="B77" s="10" t="s">
        <v>683</v>
      </c>
      <c r="C77" s="11">
        <f>'1-Buget B ETAPA 2'!C38</f>
        <v>0</v>
      </c>
      <c r="D77" s="11">
        <f>'1-Buget B ETAPA 2'!D38</f>
        <v>0</v>
      </c>
      <c r="E77" s="6">
        <f t="shared" si="33"/>
        <v>0</v>
      </c>
      <c r="F77" s="11">
        <f>'1-Buget B ETAPA 2'!F38</f>
        <v>0</v>
      </c>
      <c r="G77" s="11">
        <f>'1-Buget B ETAPA 2'!G38</f>
        <v>0</v>
      </c>
      <c r="H77" s="6">
        <f t="shared" si="34"/>
        <v>0</v>
      </c>
      <c r="I77" s="6">
        <f t="shared" si="35"/>
        <v>0</v>
      </c>
      <c r="J77" s="276">
        <v>14</v>
      </c>
      <c r="K77" s="276">
        <v>43</v>
      </c>
    </row>
    <row r="78" spans="1:11" x14ac:dyDescent="0.2">
      <c r="A78" s="3" t="s">
        <v>694</v>
      </c>
      <c r="B78" s="10" t="s">
        <v>614</v>
      </c>
      <c r="C78" s="11">
        <f>'1-Buget B ETAPA 2'!C39</f>
        <v>0</v>
      </c>
      <c r="D78" s="11">
        <f>'1-Buget B ETAPA 2'!D39</f>
        <v>0</v>
      </c>
      <c r="E78" s="6">
        <f t="shared" si="33"/>
        <v>0</v>
      </c>
      <c r="F78" s="11">
        <f>'1-Buget B ETAPA 2'!F39</f>
        <v>0</v>
      </c>
      <c r="G78" s="11">
        <f>'1-Buget B ETAPA 2'!G39</f>
        <v>0</v>
      </c>
      <c r="H78" s="6">
        <f t="shared" si="34"/>
        <v>0</v>
      </c>
      <c r="I78" s="6">
        <f t="shared" si="35"/>
        <v>0</v>
      </c>
      <c r="J78" s="276">
        <v>14</v>
      </c>
      <c r="K78" s="276">
        <v>44</v>
      </c>
    </row>
    <row r="79" spans="1:11" x14ac:dyDescent="0.2">
      <c r="A79" s="3" t="s">
        <v>695</v>
      </c>
      <c r="B79" s="10" t="s">
        <v>126</v>
      </c>
      <c r="C79" s="11">
        <f>'1-Buget B ETAPA 2'!C40</f>
        <v>0</v>
      </c>
      <c r="D79" s="11">
        <f>'1-Buget B ETAPA 2'!D40</f>
        <v>0</v>
      </c>
      <c r="E79" s="6">
        <f t="shared" si="33"/>
        <v>0</v>
      </c>
      <c r="F79" s="11">
        <f>'1-Buget B ETAPA 2'!F40</f>
        <v>0</v>
      </c>
      <c r="G79" s="11">
        <f>'1-Buget B ETAPA 2'!G40</f>
        <v>0</v>
      </c>
      <c r="H79" s="6">
        <f t="shared" si="34"/>
        <v>0</v>
      </c>
      <c r="I79" s="6">
        <f t="shared" si="35"/>
        <v>0</v>
      </c>
      <c r="J79" s="276">
        <v>14</v>
      </c>
      <c r="K79" s="276">
        <v>45</v>
      </c>
    </row>
    <row r="80" spans="1:11" x14ac:dyDescent="0.2">
      <c r="A80" s="3" t="s">
        <v>696</v>
      </c>
      <c r="B80" s="10" t="s">
        <v>127</v>
      </c>
      <c r="C80" s="11">
        <f>'1-Buget B ETAPA 2'!C41</f>
        <v>0</v>
      </c>
      <c r="D80" s="11">
        <f>'1-Buget B ETAPA 2'!D41</f>
        <v>0</v>
      </c>
      <c r="E80" s="6">
        <f t="shared" si="33"/>
        <v>0</v>
      </c>
      <c r="F80" s="11">
        <f>'1-Buget B ETAPA 2'!F41</f>
        <v>0</v>
      </c>
      <c r="G80" s="11">
        <f>'1-Buget B ETAPA 2'!G41</f>
        <v>0</v>
      </c>
      <c r="H80" s="6">
        <f t="shared" si="34"/>
        <v>0</v>
      </c>
      <c r="I80" s="6">
        <f t="shared" si="35"/>
        <v>0</v>
      </c>
      <c r="J80" s="276">
        <v>14</v>
      </c>
      <c r="K80" s="276">
        <v>46</v>
      </c>
    </row>
    <row r="81" spans="1:11" s="212" customFormat="1" x14ac:dyDescent="0.2">
      <c r="A81" s="3"/>
      <c r="B81" s="7" t="s">
        <v>606</v>
      </c>
      <c r="C81" s="8">
        <f>SUM(C76:C80)</f>
        <v>0</v>
      </c>
      <c r="D81" s="8">
        <f t="shared" ref="D81:I81" si="36">SUM(D76:D80)</f>
        <v>0</v>
      </c>
      <c r="E81" s="8">
        <f t="shared" si="36"/>
        <v>0</v>
      </c>
      <c r="F81" s="8">
        <f t="shared" si="36"/>
        <v>0</v>
      </c>
      <c r="G81" s="8">
        <f t="shared" si="36"/>
        <v>0</v>
      </c>
      <c r="H81" s="8">
        <f t="shared" si="36"/>
        <v>0</v>
      </c>
      <c r="I81" s="8">
        <f t="shared" si="36"/>
        <v>0</v>
      </c>
      <c r="J81" s="277"/>
      <c r="K81" s="277"/>
    </row>
    <row r="82" spans="1:11" x14ac:dyDescent="0.2">
      <c r="A82" s="2" t="s">
        <v>607</v>
      </c>
      <c r="B82" s="296" t="s">
        <v>619</v>
      </c>
      <c r="C82" s="297"/>
      <c r="D82" s="297"/>
      <c r="E82" s="297"/>
      <c r="F82" s="297"/>
      <c r="G82" s="297"/>
      <c r="H82" s="297"/>
      <c r="I82" s="297"/>
      <c r="J82" s="276"/>
      <c r="K82" s="276"/>
    </row>
    <row r="83" spans="1:11" x14ac:dyDescent="0.2">
      <c r="A83" s="3" t="s">
        <v>608</v>
      </c>
      <c r="B83" s="4" t="s">
        <v>556</v>
      </c>
      <c r="C83" s="11">
        <f>'1-Buget B ETAPA 2'!C44</f>
        <v>0</v>
      </c>
      <c r="D83" s="11">
        <f>'1-Buget B ETAPA 2'!D44</f>
        <v>0</v>
      </c>
      <c r="E83" s="6">
        <f t="shared" ref="E83" si="37">C83+D83</f>
        <v>0</v>
      </c>
      <c r="F83" s="11">
        <f>'1-Buget B ETAPA 2'!F44</f>
        <v>0</v>
      </c>
      <c r="G83" s="11">
        <f>'1-Buget B ETAPA 2'!G44</f>
        <v>0</v>
      </c>
      <c r="H83" s="6">
        <f t="shared" ref="H83" si="38">F83+G83</f>
        <v>0</v>
      </c>
      <c r="I83" s="6">
        <f t="shared" ref="I83" si="39">E83+H83</f>
        <v>0</v>
      </c>
      <c r="J83" s="12">
        <v>17</v>
      </c>
      <c r="K83" s="276">
        <v>59</v>
      </c>
    </row>
    <row r="84" spans="1:11" s="212" customFormat="1" x14ac:dyDescent="0.2">
      <c r="A84" s="3"/>
      <c r="B84" s="7" t="s">
        <v>609</v>
      </c>
      <c r="C84" s="8">
        <f>C83</f>
        <v>0</v>
      </c>
      <c r="D84" s="8">
        <f t="shared" ref="D84:I84" si="40">D83</f>
        <v>0</v>
      </c>
      <c r="E84" s="8">
        <f t="shared" si="40"/>
        <v>0</v>
      </c>
      <c r="F84" s="8">
        <f t="shared" si="40"/>
        <v>0</v>
      </c>
      <c r="G84" s="8">
        <f t="shared" si="40"/>
        <v>0</v>
      </c>
      <c r="H84" s="8">
        <f t="shared" si="40"/>
        <v>0</v>
      </c>
      <c r="I84" s="8">
        <f t="shared" si="40"/>
        <v>0</v>
      </c>
      <c r="J84" s="277"/>
      <c r="K84" s="277"/>
    </row>
    <row r="85" spans="1:11" x14ac:dyDescent="0.2">
      <c r="A85" s="2" t="s">
        <v>610</v>
      </c>
      <c r="B85" s="296" t="s">
        <v>623</v>
      </c>
      <c r="C85" s="297"/>
      <c r="D85" s="297"/>
      <c r="E85" s="297"/>
      <c r="F85" s="297"/>
      <c r="G85" s="297"/>
      <c r="H85" s="297"/>
      <c r="I85" s="297"/>
      <c r="J85" s="276"/>
      <c r="K85" s="276"/>
    </row>
    <row r="86" spans="1:11" s="212" customFormat="1" ht="36.75" customHeight="1" x14ac:dyDescent="0.2">
      <c r="A86" s="3" t="s">
        <v>611</v>
      </c>
      <c r="B86" s="10" t="s">
        <v>684</v>
      </c>
      <c r="C86" s="11">
        <f>'1-Buget B ETAPA 2'!C47</f>
        <v>0</v>
      </c>
      <c r="D86" s="11">
        <f>'1-Buget B ETAPA 2'!D47</f>
        <v>0</v>
      </c>
      <c r="E86" s="6">
        <f>C86+D86</f>
        <v>0</v>
      </c>
      <c r="F86" s="11">
        <f>'1-Buget B ETAPA 2'!F47</f>
        <v>0</v>
      </c>
      <c r="G86" s="11">
        <f>'1-Buget B ETAPA 2'!G47</f>
        <v>0</v>
      </c>
      <c r="H86" s="6">
        <f>F86+G86</f>
        <v>0</v>
      </c>
      <c r="I86" s="6">
        <f>E86+H86</f>
        <v>0</v>
      </c>
      <c r="J86" s="276">
        <v>25</v>
      </c>
      <c r="K86" s="276">
        <v>87</v>
      </c>
    </row>
    <row r="87" spans="1:11" s="212" customFormat="1" x14ac:dyDescent="0.2">
      <c r="A87" s="3"/>
      <c r="B87" s="7" t="s">
        <v>621</v>
      </c>
      <c r="C87" s="8">
        <f>C86</f>
        <v>0</v>
      </c>
      <c r="D87" s="8">
        <f t="shared" ref="D87:I87" si="41">D86</f>
        <v>0</v>
      </c>
      <c r="E87" s="8">
        <f t="shared" si="41"/>
        <v>0</v>
      </c>
      <c r="F87" s="8">
        <f t="shared" si="41"/>
        <v>0</v>
      </c>
      <c r="G87" s="8">
        <f t="shared" si="41"/>
        <v>0</v>
      </c>
      <c r="H87" s="8">
        <f t="shared" si="41"/>
        <v>0</v>
      </c>
      <c r="I87" s="8">
        <f t="shared" si="41"/>
        <v>0</v>
      </c>
      <c r="J87" s="277"/>
      <c r="K87" s="277"/>
    </row>
    <row r="88" spans="1:11" s="215" customFormat="1" x14ac:dyDescent="0.2">
      <c r="A88" s="13" t="s">
        <v>613</v>
      </c>
      <c r="B88" s="296" t="s">
        <v>558</v>
      </c>
      <c r="C88" s="297"/>
      <c r="D88" s="297"/>
      <c r="E88" s="297"/>
      <c r="F88" s="297"/>
      <c r="G88" s="297"/>
      <c r="H88" s="297"/>
      <c r="I88" s="297"/>
      <c r="J88" s="278"/>
      <c r="K88" s="278"/>
    </row>
    <row r="89" spans="1:11" x14ac:dyDescent="0.2">
      <c r="A89" s="3" t="s">
        <v>620</v>
      </c>
      <c r="B89" s="10" t="s">
        <v>136</v>
      </c>
      <c r="C89" s="11">
        <f>'1-Buget B ETAPA 2'!C50</f>
        <v>0</v>
      </c>
      <c r="D89" s="11">
        <f>'1-Buget B ETAPA 2'!D50</f>
        <v>0</v>
      </c>
      <c r="E89" s="6">
        <f>C89+D89</f>
        <v>0</v>
      </c>
      <c r="F89" s="11">
        <f>'1-Buget B ETAPA 2'!F50</f>
        <v>0</v>
      </c>
      <c r="G89" s="11">
        <f>'1-Buget B ETAPA 2'!G50</f>
        <v>0</v>
      </c>
      <c r="H89" s="6">
        <f>F89+G89</f>
        <v>0</v>
      </c>
      <c r="I89" s="6">
        <f>E89+H89</f>
        <v>0</v>
      </c>
      <c r="J89" s="276">
        <v>7</v>
      </c>
      <c r="K89" s="276">
        <v>15</v>
      </c>
    </row>
    <row r="90" spans="1:11" s="212" customFormat="1" x14ac:dyDescent="0.2">
      <c r="A90" s="3"/>
      <c r="B90" s="7" t="s">
        <v>697</v>
      </c>
      <c r="C90" s="8">
        <f>C89</f>
        <v>0</v>
      </c>
      <c r="D90" s="8">
        <f t="shared" ref="D90:I90" si="42">D89</f>
        <v>0</v>
      </c>
      <c r="E90" s="8">
        <f t="shared" si="42"/>
        <v>0</v>
      </c>
      <c r="F90" s="8">
        <f t="shared" si="42"/>
        <v>0</v>
      </c>
      <c r="G90" s="8">
        <f t="shared" si="42"/>
        <v>0</v>
      </c>
      <c r="H90" s="8">
        <f t="shared" si="42"/>
        <v>0</v>
      </c>
      <c r="I90" s="8">
        <f t="shared" si="42"/>
        <v>0</v>
      </c>
      <c r="J90" s="277"/>
      <c r="K90" s="277"/>
    </row>
    <row r="91" spans="1:11" s="212" customFormat="1" ht="25.5" x14ac:dyDescent="0.2">
      <c r="A91" s="13" t="s">
        <v>698</v>
      </c>
      <c r="B91" s="14" t="s">
        <v>559</v>
      </c>
      <c r="C91" s="8"/>
      <c r="D91" s="8"/>
      <c r="E91" s="8"/>
      <c r="F91" s="8"/>
      <c r="G91" s="8"/>
      <c r="H91" s="8"/>
      <c r="I91" s="8"/>
      <c r="J91" s="277"/>
      <c r="K91" s="277"/>
    </row>
    <row r="92" spans="1:11" s="212" customFormat="1" ht="25.5" x14ac:dyDescent="0.2">
      <c r="A92" s="3" t="s">
        <v>618</v>
      </c>
      <c r="B92" s="36" t="s">
        <v>685</v>
      </c>
      <c r="C92" s="11">
        <f>'1-Buget B ETAPA 2'!C53</f>
        <v>0</v>
      </c>
      <c r="D92" s="11">
        <f>'1-Buget B ETAPA 2'!D53</f>
        <v>0</v>
      </c>
      <c r="E92" s="6">
        <f t="shared" ref="E92:E97" si="43">C92+D92</f>
        <v>0</v>
      </c>
      <c r="F92" s="11">
        <f>'1-Buget B ETAPA 2'!F53</f>
        <v>0</v>
      </c>
      <c r="G92" s="11">
        <f>'1-Buget B ETAPA 2'!G53</f>
        <v>0</v>
      </c>
      <c r="H92" s="6">
        <f>F92+G92</f>
        <v>0</v>
      </c>
      <c r="I92" s="6">
        <f>E92+H92</f>
        <v>0</v>
      </c>
      <c r="J92" s="12">
        <v>29</v>
      </c>
      <c r="K92" s="12">
        <v>104</v>
      </c>
    </row>
    <row r="93" spans="1:11" s="212" customFormat="1" x14ac:dyDescent="0.2">
      <c r="A93" s="3" t="s">
        <v>699</v>
      </c>
      <c r="B93" s="36" t="s">
        <v>686</v>
      </c>
      <c r="C93" s="11">
        <f>'1-Buget B ETAPA 2'!C54</f>
        <v>0</v>
      </c>
      <c r="D93" s="11">
        <f>'1-Buget B ETAPA 2'!D54</f>
        <v>0</v>
      </c>
      <c r="E93" s="6">
        <f t="shared" si="43"/>
        <v>0</v>
      </c>
      <c r="F93" s="11">
        <f>'1-Buget B ETAPA 2'!F54</f>
        <v>0</v>
      </c>
      <c r="G93" s="11">
        <f>'1-Buget B ETAPA 2'!G54</f>
        <v>0</v>
      </c>
      <c r="H93" s="6">
        <f t="shared" ref="H93:H96" si="44">F93+G93</f>
        <v>0</v>
      </c>
      <c r="I93" s="6">
        <f t="shared" ref="I93:I95" si="45">E93+H93</f>
        <v>0</v>
      </c>
      <c r="J93" s="12">
        <v>29</v>
      </c>
      <c r="K93" s="12">
        <v>108</v>
      </c>
    </row>
    <row r="94" spans="1:11" s="212" customFormat="1" ht="25.5" x14ac:dyDescent="0.2">
      <c r="A94" s="3" t="s">
        <v>700</v>
      </c>
      <c r="B94" s="36" t="s">
        <v>687</v>
      </c>
      <c r="C94" s="11">
        <f>'1-Buget B ETAPA 2'!C55</f>
        <v>0</v>
      </c>
      <c r="D94" s="11">
        <f>'1-Buget B ETAPA 2'!D55</f>
        <v>0</v>
      </c>
      <c r="E94" s="6">
        <f t="shared" si="43"/>
        <v>0</v>
      </c>
      <c r="F94" s="11">
        <f>'1-Buget B ETAPA 2'!F55</f>
        <v>0</v>
      </c>
      <c r="G94" s="11">
        <f>'1-Buget B ETAPA 2'!G55</f>
        <v>0</v>
      </c>
      <c r="H94" s="6">
        <f t="shared" si="44"/>
        <v>0</v>
      </c>
      <c r="I94" s="6">
        <f t="shared" si="45"/>
        <v>0</v>
      </c>
      <c r="J94" s="12">
        <v>29</v>
      </c>
      <c r="K94" s="12">
        <v>111</v>
      </c>
    </row>
    <row r="95" spans="1:11" s="212" customFormat="1" ht="25.5" x14ac:dyDescent="0.2">
      <c r="A95" s="3" t="s">
        <v>701</v>
      </c>
      <c r="B95" s="36" t="s">
        <v>688</v>
      </c>
      <c r="C95" s="11">
        <f>'1-Buget B ETAPA 2'!C56</f>
        <v>0</v>
      </c>
      <c r="D95" s="11">
        <f>'1-Buget B ETAPA 2'!D56</f>
        <v>0</v>
      </c>
      <c r="E95" s="6">
        <f t="shared" si="43"/>
        <v>0</v>
      </c>
      <c r="F95" s="11">
        <f>'1-Buget B ETAPA 2'!F56</f>
        <v>0</v>
      </c>
      <c r="G95" s="11">
        <f>'1-Buget B ETAPA 2'!G56</f>
        <v>0</v>
      </c>
      <c r="H95" s="6">
        <f t="shared" si="44"/>
        <v>0</v>
      </c>
      <c r="I95" s="6">
        <f t="shared" si="45"/>
        <v>0</v>
      </c>
      <c r="J95" s="12">
        <v>29</v>
      </c>
      <c r="K95" s="12">
        <v>112</v>
      </c>
    </row>
    <row r="96" spans="1:11" s="212" customFormat="1" ht="38.25" x14ac:dyDescent="0.2">
      <c r="A96" s="3" t="s">
        <v>702</v>
      </c>
      <c r="B96" s="36" t="s">
        <v>690</v>
      </c>
      <c r="C96" s="11">
        <f>'1-Buget B ETAPA 2'!C57</f>
        <v>0</v>
      </c>
      <c r="D96" s="11">
        <f>'1-Buget B ETAPA 2'!D57</f>
        <v>0</v>
      </c>
      <c r="E96" s="6">
        <f t="shared" ref="E96" si="46">C96+D96</f>
        <v>0</v>
      </c>
      <c r="F96" s="11">
        <f>'1-Buget B ETAPA 2'!F57</f>
        <v>0</v>
      </c>
      <c r="G96" s="11">
        <f>'1-Buget B ETAPA 2'!G57</f>
        <v>0</v>
      </c>
      <c r="H96" s="6">
        <f t="shared" si="44"/>
        <v>0</v>
      </c>
      <c r="I96" s="6">
        <f t="shared" ref="I96:I97" si="47">E96+H96</f>
        <v>0</v>
      </c>
      <c r="J96" s="12">
        <v>29</v>
      </c>
      <c r="K96" s="12">
        <v>114</v>
      </c>
    </row>
    <row r="97" spans="1:11" s="212" customFormat="1" x14ac:dyDescent="0.2">
      <c r="A97" s="3" t="s">
        <v>703</v>
      </c>
      <c r="B97" s="36" t="s">
        <v>689</v>
      </c>
      <c r="C97" s="11">
        <f>'1-Buget B ETAPA 2'!C58</f>
        <v>0</v>
      </c>
      <c r="D97" s="11">
        <f>'1-Buget B ETAPA 2'!D58</f>
        <v>0</v>
      </c>
      <c r="E97" s="6">
        <f t="shared" si="43"/>
        <v>0</v>
      </c>
      <c r="F97" s="11">
        <f>'1-Buget B ETAPA 2'!F58</f>
        <v>0</v>
      </c>
      <c r="G97" s="11">
        <f>'1-Buget B ETAPA 2'!G58</f>
        <v>0</v>
      </c>
      <c r="H97" s="6">
        <f t="shared" ref="H97" si="48">F97+G97</f>
        <v>0</v>
      </c>
      <c r="I97" s="6">
        <f t="shared" si="47"/>
        <v>0</v>
      </c>
      <c r="J97" s="12">
        <v>29</v>
      </c>
      <c r="K97" s="12">
        <v>122</v>
      </c>
    </row>
    <row r="98" spans="1:11" s="212" customFormat="1" x14ac:dyDescent="0.2">
      <c r="A98" s="3"/>
      <c r="B98" s="7" t="s">
        <v>622</v>
      </c>
      <c r="C98" s="8">
        <f>SUM(C92:C97)</f>
        <v>0</v>
      </c>
      <c r="D98" s="8">
        <f t="shared" ref="D98:I98" si="49">SUM(D92:D97)</f>
        <v>0</v>
      </c>
      <c r="E98" s="8">
        <f t="shared" si="49"/>
        <v>0</v>
      </c>
      <c r="F98" s="8">
        <f t="shared" si="49"/>
        <v>0</v>
      </c>
      <c r="G98" s="8">
        <f t="shared" si="49"/>
        <v>0</v>
      </c>
      <c r="H98" s="8">
        <f t="shared" si="49"/>
        <v>0</v>
      </c>
      <c r="I98" s="8">
        <f t="shared" si="49"/>
        <v>0</v>
      </c>
      <c r="J98" s="211"/>
      <c r="K98" s="211"/>
    </row>
    <row r="99" spans="1:11" s="212" customFormat="1" x14ac:dyDescent="0.2">
      <c r="A99" s="3"/>
      <c r="B99" s="7"/>
      <c r="C99" s="8"/>
      <c r="D99" s="8"/>
      <c r="E99" s="8"/>
      <c r="F99" s="8"/>
      <c r="G99" s="8"/>
      <c r="H99" s="8"/>
      <c r="I99" s="8"/>
      <c r="J99" s="256"/>
      <c r="K99" s="256"/>
    </row>
    <row r="100" spans="1:11" s="212" customFormat="1" x14ac:dyDescent="0.2">
      <c r="A100" s="3"/>
      <c r="B100" s="253" t="s">
        <v>564</v>
      </c>
      <c r="C100" s="8">
        <f>C9+C17+C21+C25+C29+C37+C40+C43</f>
        <v>0</v>
      </c>
      <c r="D100" s="8">
        <f t="shared" ref="D100:I100" si="50">D9+D17+D21+D25+D29+D37+D40+D43</f>
        <v>0</v>
      </c>
      <c r="E100" s="8">
        <f t="shared" si="50"/>
        <v>0</v>
      </c>
      <c r="F100" s="8">
        <f t="shared" si="50"/>
        <v>0</v>
      </c>
      <c r="G100" s="8">
        <f t="shared" si="50"/>
        <v>0</v>
      </c>
      <c r="H100" s="8">
        <f t="shared" si="50"/>
        <v>0</v>
      </c>
      <c r="I100" s="8">
        <f t="shared" si="50"/>
        <v>0</v>
      </c>
      <c r="J100" s="256"/>
      <c r="K100" s="256"/>
    </row>
    <row r="101" spans="1:11" s="255" customFormat="1" ht="15" x14ac:dyDescent="0.2">
      <c r="A101" s="3"/>
      <c r="B101" s="253" t="s">
        <v>560</v>
      </c>
      <c r="C101" s="8">
        <f>C71+C74+C81+C84+C87+C90+C98</f>
        <v>0</v>
      </c>
      <c r="D101" s="8">
        <f t="shared" ref="D101:I101" si="51">D71+D74+D81+D84+D87+D90+D98</f>
        <v>0</v>
      </c>
      <c r="E101" s="8">
        <f t="shared" si="51"/>
        <v>0</v>
      </c>
      <c r="F101" s="8">
        <f t="shared" si="51"/>
        <v>0</v>
      </c>
      <c r="G101" s="8">
        <f t="shared" si="51"/>
        <v>0</v>
      </c>
      <c r="H101" s="8">
        <f t="shared" si="51"/>
        <v>0</v>
      </c>
      <c r="I101" s="8">
        <f t="shared" si="51"/>
        <v>0</v>
      </c>
      <c r="J101" s="254"/>
      <c r="K101" s="254"/>
    </row>
    <row r="102" spans="1:11" s="255" customFormat="1" ht="15" x14ac:dyDescent="0.2">
      <c r="A102" s="3"/>
      <c r="B102" s="253" t="s">
        <v>561</v>
      </c>
      <c r="C102" s="8">
        <f>C49+C52+C59+C64+C67</f>
        <v>0</v>
      </c>
      <c r="D102" s="8">
        <f t="shared" ref="D102:I102" si="52">D49+D52+D59+D64+D67</f>
        <v>0</v>
      </c>
      <c r="E102" s="8">
        <f t="shared" si="52"/>
        <v>0</v>
      </c>
      <c r="F102" s="8">
        <f t="shared" si="52"/>
        <v>0</v>
      </c>
      <c r="G102" s="8">
        <f t="shared" si="52"/>
        <v>0</v>
      </c>
      <c r="H102" s="8">
        <f t="shared" si="52"/>
        <v>0</v>
      </c>
      <c r="I102" s="8">
        <f t="shared" si="52"/>
        <v>0</v>
      </c>
      <c r="J102" s="254"/>
      <c r="K102" s="254"/>
    </row>
    <row r="103" spans="1:11" s="212" customFormat="1" x14ac:dyDescent="0.2">
      <c r="A103" s="3"/>
      <c r="B103" s="7" t="s">
        <v>140</v>
      </c>
      <c r="C103" s="8">
        <f>C100+C101+C102</f>
        <v>0</v>
      </c>
      <c r="D103" s="8">
        <f t="shared" ref="D103:I103" si="53">D100+D101+D102</f>
        <v>0</v>
      </c>
      <c r="E103" s="8">
        <f t="shared" si="53"/>
        <v>0</v>
      </c>
      <c r="F103" s="8">
        <f t="shared" si="53"/>
        <v>0</v>
      </c>
      <c r="G103" s="8">
        <f t="shared" si="53"/>
        <v>0</v>
      </c>
      <c r="H103" s="8">
        <f t="shared" si="53"/>
        <v>0</v>
      </c>
      <c r="I103" s="8">
        <f t="shared" si="53"/>
        <v>0</v>
      </c>
    </row>
    <row r="104" spans="1:11" s="216" customFormat="1" x14ac:dyDescent="0.2">
      <c r="A104" s="15"/>
      <c r="B104" s="16"/>
      <c r="C104" s="17"/>
      <c r="D104" s="17"/>
      <c r="E104" s="17"/>
      <c r="F104" s="17"/>
      <c r="G104" s="17"/>
      <c r="H104" s="17"/>
      <c r="I104" s="17"/>
    </row>
    <row r="105" spans="1:11" x14ac:dyDescent="0.2">
      <c r="A105" s="18"/>
      <c r="B105" s="19"/>
      <c r="C105" s="17"/>
      <c r="D105" s="17"/>
      <c r="E105" s="17"/>
      <c r="F105" s="17"/>
      <c r="G105" s="17"/>
      <c r="H105" s="17"/>
      <c r="I105" s="17"/>
    </row>
    <row r="106" spans="1:11" x14ac:dyDescent="0.2">
      <c r="A106" s="20" t="s">
        <v>141</v>
      </c>
      <c r="B106" s="21" t="s">
        <v>142</v>
      </c>
      <c r="C106" s="275" t="s">
        <v>143</v>
      </c>
      <c r="D106" s="17"/>
      <c r="E106" s="17"/>
      <c r="F106" s="17"/>
      <c r="G106" s="17"/>
      <c r="H106" s="17"/>
      <c r="I106" s="17"/>
    </row>
    <row r="107" spans="1:11" x14ac:dyDescent="0.2">
      <c r="A107" s="23" t="s">
        <v>144</v>
      </c>
      <c r="B107" s="20" t="s">
        <v>145</v>
      </c>
      <c r="C107" s="24">
        <f>I103</f>
        <v>0</v>
      </c>
      <c r="D107" s="17"/>
      <c r="E107" s="17"/>
      <c r="F107" s="17"/>
      <c r="G107" s="17"/>
      <c r="H107" s="17"/>
      <c r="I107" s="17"/>
    </row>
    <row r="108" spans="1:11" x14ac:dyDescent="0.2">
      <c r="A108" s="23" t="s">
        <v>146</v>
      </c>
      <c r="B108" s="23" t="s">
        <v>147</v>
      </c>
      <c r="C108" s="25">
        <f>H103</f>
        <v>0</v>
      </c>
      <c r="D108" s="17"/>
      <c r="E108" s="17"/>
      <c r="F108" s="17"/>
      <c r="G108" s="17"/>
      <c r="H108" s="17"/>
      <c r="I108" s="17"/>
    </row>
    <row r="109" spans="1:11" x14ac:dyDescent="0.2">
      <c r="A109" s="23" t="s">
        <v>148</v>
      </c>
      <c r="B109" s="23" t="s">
        <v>149</v>
      </c>
      <c r="C109" s="25">
        <f>C107-C108</f>
        <v>0</v>
      </c>
      <c r="D109" s="26"/>
      <c r="E109" s="26"/>
      <c r="F109" s="17"/>
      <c r="G109" s="17"/>
      <c r="H109" s="26"/>
      <c r="I109" s="26"/>
    </row>
    <row r="110" spans="1:11" x14ac:dyDescent="0.2">
      <c r="A110" s="23" t="s">
        <v>150</v>
      </c>
      <c r="B110" s="20" t="s">
        <v>151</v>
      </c>
      <c r="C110" s="24">
        <f>SUM(C111:C112)</f>
        <v>0</v>
      </c>
      <c r="D110" s="26"/>
      <c r="E110" s="26"/>
      <c r="F110" s="17"/>
      <c r="G110" s="17"/>
      <c r="H110" s="26"/>
      <c r="I110" s="26"/>
    </row>
    <row r="111" spans="1:11" ht="25.5" customHeight="1" x14ac:dyDescent="0.2">
      <c r="A111" s="23" t="s">
        <v>152</v>
      </c>
      <c r="B111" s="23" t="s">
        <v>153</v>
      </c>
      <c r="C111" s="27">
        <f>C116+C118+C120</f>
        <v>0</v>
      </c>
      <c r="D111" s="294" t="s">
        <v>704</v>
      </c>
      <c r="E111" s="295"/>
      <c r="F111" s="295"/>
      <c r="G111" s="295"/>
      <c r="H111" s="295"/>
      <c r="I111" s="295"/>
    </row>
    <row r="112" spans="1:11" ht="25.5" x14ac:dyDescent="0.2">
      <c r="A112" s="23" t="s">
        <v>154</v>
      </c>
      <c r="B112" s="23" t="s">
        <v>155</v>
      </c>
      <c r="C112" s="25">
        <f>H103</f>
        <v>0</v>
      </c>
      <c r="D112" s="26"/>
      <c r="E112" s="26"/>
      <c r="F112" s="26"/>
      <c r="G112" s="26"/>
      <c r="H112" s="26"/>
      <c r="I112" s="26"/>
    </row>
    <row r="113" spans="1:9" x14ac:dyDescent="0.2">
      <c r="A113" s="23" t="s">
        <v>156</v>
      </c>
      <c r="B113" s="20" t="s">
        <v>157</v>
      </c>
      <c r="C113" s="24">
        <f>C107-C110</f>
        <v>0</v>
      </c>
      <c r="D113" s="26"/>
      <c r="E113" s="26"/>
      <c r="F113" s="26"/>
      <c r="G113" s="26"/>
      <c r="H113" s="26"/>
      <c r="I113" s="26"/>
    </row>
    <row r="114" spans="1:9" x14ac:dyDescent="0.2">
      <c r="A114" s="28"/>
      <c r="B114" s="23"/>
      <c r="C114" s="25"/>
      <c r="D114" s="17"/>
      <c r="E114" s="17"/>
      <c r="F114" s="17"/>
      <c r="G114" s="17"/>
      <c r="H114" s="17"/>
      <c r="I114" s="17"/>
    </row>
    <row r="115" spans="1:9" x14ac:dyDescent="0.2">
      <c r="A115" s="28"/>
      <c r="B115" s="23" t="s">
        <v>624</v>
      </c>
      <c r="C115" s="25">
        <f>E100</f>
        <v>0</v>
      </c>
      <c r="D115" s="17"/>
      <c r="E115" s="17"/>
      <c r="F115" s="17"/>
      <c r="G115" s="17"/>
      <c r="H115" s="17"/>
      <c r="I115" s="17"/>
    </row>
    <row r="116" spans="1:9" ht="25.5" x14ac:dyDescent="0.2">
      <c r="A116" s="28"/>
      <c r="B116" s="23" t="s">
        <v>625</v>
      </c>
      <c r="C116" s="27">
        <f>'1-Buget A- ETAPA 1'!C53</f>
        <v>0</v>
      </c>
      <c r="D116" s="17"/>
      <c r="E116" s="17"/>
      <c r="F116" s="17"/>
      <c r="G116" s="17"/>
      <c r="H116" s="17"/>
      <c r="I116" s="17"/>
    </row>
    <row r="117" spans="1:9" x14ac:dyDescent="0.2">
      <c r="A117" s="28"/>
      <c r="B117" s="23" t="s">
        <v>158</v>
      </c>
      <c r="C117" s="269">
        <f>E101</f>
        <v>0</v>
      </c>
      <c r="D117" s="17"/>
      <c r="E117" s="17"/>
      <c r="F117" s="17"/>
      <c r="G117" s="17"/>
      <c r="H117" s="17"/>
      <c r="I117" s="17"/>
    </row>
    <row r="118" spans="1:9" ht="25.5" customHeight="1" x14ac:dyDescent="0.2">
      <c r="A118" s="217"/>
      <c r="B118" s="23" t="s">
        <v>563</v>
      </c>
      <c r="C118" s="27">
        <f>'1-Buget B ETAPA 2'!C76</f>
        <v>0</v>
      </c>
      <c r="D118" s="294"/>
      <c r="E118" s="295"/>
      <c r="F118" s="295"/>
      <c r="G118" s="295"/>
      <c r="H118" s="295"/>
      <c r="I118" s="295"/>
    </row>
    <row r="119" spans="1:9" x14ac:dyDescent="0.2">
      <c r="A119" s="217"/>
      <c r="B119" s="23" t="s">
        <v>159</v>
      </c>
      <c r="C119" s="269">
        <f>E102</f>
        <v>0</v>
      </c>
    </row>
    <row r="120" spans="1:9" ht="25.5" x14ac:dyDescent="0.2">
      <c r="A120" s="217"/>
      <c r="B120" s="23" t="s">
        <v>562</v>
      </c>
      <c r="C120" s="27">
        <f>'1-Buget B ETAPA 2'!C78</f>
        <v>0</v>
      </c>
    </row>
    <row r="121" spans="1:9" x14ac:dyDescent="0.2">
      <c r="C121" s="270"/>
    </row>
    <row r="122" spans="1:9" x14ac:dyDescent="0.2">
      <c r="B122" s="23" t="s">
        <v>626</v>
      </c>
      <c r="C122" s="27">
        <f>'1-Buget A- ETAPA 1'!C55</f>
        <v>0</v>
      </c>
    </row>
    <row r="123" spans="1:9" x14ac:dyDescent="0.2">
      <c r="B123" s="23" t="s">
        <v>549</v>
      </c>
      <c r="C123" s="27">
        <f>'1-Buget B ETAPA 2'!C80</f>
        <v>0</v>
      </c>
    </row>
    <row r="124" spans="1:9" x14ac:dyDescent="0.2">
      <c r="B124" s="23" t="s">
        <v>550</v>
      </c>
      <c r="C124" s="27">
        <f>'1-Buget B ETAPA 2'!C81</f>
        <v>0</v>
      </c>
    </row>
    <row r="125" spans="1:9" x14ac:dyDescent="0.2">
      <c r="B125" s="20" t="s">
        <v>551</v>
      </c>
      <c r="C125" s="24">
        <f>SUM(C122:C124)</f>
        <v>0</v>
      </c>
    </row>
  </sheetData>
  <sheetProtection algorithmName="SHA-512" hashValue="wQ56ePcGP7veCsBAlmZuRcbkppY+bG1ptTYbGMPOtOrcntAC0UDLJOyk1z0ukO8eIsg6G3VuEvTVPyx8WJ7jSg==" saltValue="BTbSC6Zr08gePwoY+zlMsA==" spinCount="100000" sheet="1" objects="1" scenarios="1" formatColumns="0" formatRows="0"/>
  <mergeCells count="24">
    <mergeCell ref="A5:K5"/>
    <mergeCell ref="A44:K44"/>
    <mergeCell ref="A68:K68"/>
    <mergeCell ref="B88:I88"/>
    <mergeCell ref="D111:I111"/>
    <mergeCell ref="B45:I45"/>
    <mergeCell ref="D118:I118"/>
    <mergeCell ref="B50:I50"/>
    <mergeCell ref="B75:I75"/>
    <mergeCell ref="B53:I53"/>
    <mergeCell ref="B82:I82"/>
    <mergeCell ref="B69:I69"/>
    <mergeCell ref="B60:I60"/>
    <mergeCell ref="B65:I65"/>
    <mergeCell ref="B72:I72"/>
    <mergeCell ref="B85:I85"/>
    <mergeCell ref="A1:I1"/>
    <mergeCell ref="A3:A4"/>
    <mergeCell ref="B3:B4"/>
    <mergeCell ref="C3:D3"/>
    <mergeCell ref="E3:E4"/>
    <mergeCell ref="F3:G3"/>
    <mergeCell ref="H3:H4"/>
    <mergeCell ref="I3:I4"/>
  </mergeCells>
  <pageMargins left="0.7" right="0.7" top="0.75" bottom="0.75" header="0.3" footer="0.3"/>
  <pageSetup paperSize="9" scale="84"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6"/>
  <sheetViews>
    <sheetView zoomScale="90" zoomScaleNormal="90" workbookViewId="0">
      <pane xSplit="2" ySplit="4" topLeftCell="C5" activePane="bottomRight" state="frozen"/>
      <selection pane="topRight" activeCell="C1" sqref="C1"/>
      <selection pane="bottomLeft" activeCell="A5" sqref="A5"/>
      <selection pane="bottomRight" activeCell="C54" sqref="C54"/>
    </sheetView>
  </sheetViews>
  <sheetFormatPr defaultColWidth="9.140625" defaultRowHeight="12.75" x14ac:dyDescent="0.2"/>
  <cols>
    <col min="1" max="1" width="6.7109375" style="218" customWidth="1"/>
    <col min="2" max="2" width="56.140625" style="219" customWidth="1"/>
    <col min="3" max="3" width="14.7109375" style="30" customWidth="1"/>
    <col min="4" max="4" width="14.5703125" style="30" customWidth="1"/>
    <col min="5" max="6" width="12.7109375" style="30" customWidth="1"/>
    <col min="7" max="7" width="13.140625" style="30" customWidth="1"/>
    <col min="8" max="9" width="12.7109375" style="30" customWidth="1"/>
    <col min="10" max="16384" width="9.140625" style="206"/>
  </cols>
  <sheetData>
    <row r="1" spans="1:11" ht="15" x14ac:dyDescent="0.2">
      <c r="A1" s="286" t="s">
        <v>713</v>
      </c>
      <c r="B1" s="286"/>
      <c r="C1" s="286"/>
      <c r="D1" s="286"/>
      <c r="E1" s="286"/>
      <c r="F1" s="286"/>
      <c r="G1" s="286"/>
      <c r="H1" s="286"/>
      <c r="I1" s="286"/>
    </row>
    <row r="2" spans="1:11" x14ac:dyDescent="0.2">
      <c r="A2" s="207"/>
      <c r="B2" s="208"/>
      <c r="C2" s="209"/>
      <c r="D2" s="209"/>
      <c r="E2" s="209"/>
      <c r="F2" s="209"/>
      <c r="G2" s="209"/>
      <c r="H2" s="209"/>
      <c r="I2" s="209"/>
    </row>
    <row r="3" spans="1:11" x14ac:dyDescent="0.2">
      <c r="A3" s="287" t="s">
        <v>111</v>
      </c>
      <c r="B3" s="289" t="s">
        <v>112</v>
      </c>
      <c r="C3" s="291" t="s">
        <v>113</v>
      </c>
      <c r="D3" s="291"/>
      <c r="E3" s="292" t="s">
        <v>114</v>
      </c>
      <c r="F3" s="291" t="s">
        <v>115</v>
      </c>
      <c r="G3" s="291"/>
      <c r="H3" s="292" t="s">
        <v>116</v>
      </c>
      <c r="I3" s="292" t="s">
        <v>117</v>
      </c>
      <c r="J3" s="210"/>
      <c r="K3" s="210"/>
    </row>
    <row r="4" spans="1:11" ht="99.75" customHeight="1" x14ac:dyDescent="0.2">
      <c r="A4" s="288"/>
      <c r="B4" s="290"/>
      <c r="C4" s="267" t="s">
        <v>118</v>
      </c>
      <c r="D4" s="267" t="s">
        <v>119</v>
      </c>
      <c r="E4" s="293"/>
      <c r="F4" s="267" t="s">
        <v>118</v>
      </c>
      <c r="G4" s="1" t="s">
        <v>120</v>
      </c>
      <c r="H4" s="293"/>
      <c r="I4" s="293"/>
      <c r="J4" s="37" t="s">
        <v>161</v>
      </c>
      <c r="K4" s="37" t="s">
        <v>162</v>
      </c>
    </row>
    <row r="5" spans="1:11" x14ac:dyDescent="0.2">
      <c r="A5" s="298" t="s">
        <v>657</v>
      </c>
      <c r="B5" s="299"/>
      <c r="C5" s="299"/>
      <c r="D5" s="299"/>
      <c r="E5" s="299"/>
      <c r="F5" s="299"/>
      <c r="G5" s="299"/>
      <c r="H5" s="299"/>
      <c r="I5" s="299"/>
      <c r="J5" s="299"/>
      <c r="K5" s="300"/>
    </row>
    <row r="6" spans="1:11" x14ac:dyDescent="0.2">
      <c r="A6" s="2" t="s">
        <v>121</v>
      </c>
      <c r="B6" s="265" t="s">
        <v>565</v>
      </c>
      <c r="C6" s="266"/>
      <c r="D6" s="266"/>
      <c r="E6" s="266"/>
      <c r="F6" s="266"/>
      <c r="G6" s="266"/>
      <c r="H6" s="266"/>
      <c r="I6" s="266"/>
      <c r="J6" s="210"/>
      <c r="K6" s="210"/>
    </row>
    <row r="7" spans="1:11" ht="24.75" customHeight="1" x14ac:dyDescent="0.2">
      <c r="A7" s="3" t="s">
        <v>630</v>
      </c>
      <c r="B7" s="9" t="s">
        <v>566</v>
      </c>
      <c r="C7" s="5">
        <v>0</v>
      </c>
      <c r="D7" s="5">
        <v>0</v>
      </c>
      <c r="E7" s="6">
        <f>C7+D7</f>
        <v>0</v>
      </c>
      <c r="F7" s="5">
        <v>0</v>
      </c>
      <c r="G7" s="5">
        <v>0</v>
      </c>
      <c r="H7" s="6">
        <f>F7+G7</f>
        <v>0</v>
      </c>
      <c r="I7" s="6">
        <f>E7+H7</f>
        <v>0</v>
      </c>
      <c r="J7" s="261">
        <v>2</v>
      </c>
      <c r="K7" s="261">
        <v>4</v>
      </c>
    </row>
    <row r="8" spans="1:11" ht="27.75" customHeight="1" x14ac:dyDescent="0.2">
      <c r="A8" s="3" t="s">
        <v>631</v>
      </c>
      <c r="B8" s="9" t="s">
        <v>567</v>
      </c>
      <c r="C8" s="5">
        <v>0</v>
      </c>
      <c r="D8" s="5">
        <v>0</v>
      </c>
      <c r="E8" s="6">
        <f>C8+D8</f>
        <v>0</v>
      </c>
      <c r="F8" s="5">
        <v>0</v>
      </c>
      <c r="G8" s="5">
        <v>0</v>
      </c>
      <c r="H8" s="6">
        <f>F8+G8</f>
        <v>0</v>
      </c>
      <c r="I8" s="6">
        <f>E8+H8</f>
        <v>0</v>
      </c>
      <c r="J8" s="261">
        <v>2</v>
      </c>
      <c r="K8" s="261">
        <v>5</v>
      </c>
    </row>
    <row r="9" spans="1:11" s="212" customFormat="1" x14ac:dyDescent="0.2">
      <c r="A9" s="3"/>
      <c r="B9" s="7" t="s">
        <v>122</v>
      </c>
      <c r="C9" s="8">
        <f>SUM(C7:C8)</f>
        <v>0</v>
      </c>
      <c r="D9" s="8">
        <f t="shared" ref="D9:I9" si="0">SUM(D7:D8)</f>
        <v>0</v>
      </c>
      <c r="E9" s="8">
        <f t="shared" si="0"/>
        <v>0</v>
      </c>
      <c r="F9" s="8">
        <f t="shared" si="0"/>
        <v>0</v>
      </c>
      <c r="G9" s="8">
        <f t="shared" si="0"/>
        <v>0</v>
      </c>
      <c r="H9" s="8">
        <f t="shared" si="0"/>
        <v>0</v>
      </c>
      <c r="I9" s="8">
        <f t="shared" si="0"/>
        <v>0</v>
      </c>
      <c r="J9" s="211"/>
      <c r="K9" s="211"/>
    </row>
    <row r="10" spans="1:11" x14ac:dyDescent="0.2">
      <c r="A10" s="2" t="s">
        <v>123</v>
      </c>
      <c r="B10" s="265" t="s">
        <v>569</v>
      </c>
      <c r="C10" s="266"/>
      <c r="D10" s="266"/>
      <c r="E10" s="266"/>
      <c r="F10" s="266"/>
      <c r="G10" s="266"/>
      <c r="H10" s="266"/>
      <c r="I10" s="266"/>
      <c r="J10" s="210"/>
      <c r="K10" s="210"/>
    </row>
    <row r="11" spans="1:11" ht="51" x14ac:dyDescent="0.2">
      <c r="A11" s="3" t="s">
        <v>629</v>
      </c>
      <c r="B11" s="9" t="s">
        <v>570</v>
      </c>
      <c r="C11" s="5">
        <v>0</v>
      </c>
      <c r="D11" s="5">
        <v>0</v>
      </c>
      <c r="E11" s="6">
        <f>C11+D11</f>
        <v>0</v>
      </c>
      <c r="F11" s="5">
        <v>0</v>
      </c>
      <c r="G11" s="5">
        <v>0</v>
      </c>
      <c r="H11" s="6">
        <f>F11+G11</f>
        <v>0</v>
      </c>
      <c r="I11" s="6">
        <f>E11+H11</f>
        <v>0</v>
      </c>
      <c r="J11" s="210">
        <v>21</v>
      </c>
      <c r="K11" s="261">
        <v>64</v>
      </c>
    </row>
    <row r="12" spans="1:11" ht="25.5" x14ac:dyDescent="0.2">
      <c r="A12" s="3" t="s">
        <v>632</v>
      </c>
      <c r="B12" s="9" t="s">
        <v>571</v>
      </c>
      <c r="C12" s="5">
        <v>0</v>
      </c>
      <c r="D12" s="5">
        <v>0</v>
      </c>
      <c r="E12" s="6">
        <f t="shared" ref="E12:E16" si="1">C12+D12</f>
        <v>0</v>
      </c>
      <c r="F12" s="5">
        <v>0</v>
      </c>
      <c r="G12" s="5">
        <v>0</v>
      </c>
      <c r="H12" s="6">
        <f t="shared" ref="H12" si="2">F12+G12</f>
        <v>0</v>
      </c>
      <c r="I12" s="6">
        <f t="shared" ref="I12:I16" si="3">E12+H12</f>
        <v>0</v>
      </c>
      <c r="J12" s="210">
        <v>21</v>
      </c>
      <c r="K12" s="261">
        <v>67</v>
      </c>
    </row>
    <row r="13" spans="1:11" ht="29.25" customHeight="1" thickBot="1" x14ac:dyDescent="0.25">
      <c r="A13" s="3" t="s">
        <v>633</v>
      </c>
      <c r="B13" s="9" t="s">
        <v>572</v>
      </c>
      <c r="C13" s="5">
        <v>0</v>
      </c>
      <c r="D13" s="5">
        <v>0</v>
      </c>
      <c r="E13" s="6">
        <f t="shared" si="1"/>
        <v>0</v>
      </c>
      <c r="F13" s="5">
        <v>0</v>
      </c>
      <c r="G13" s="5">
        <v>0</v>
      </c>
      <c r="H13" s="6">
        <f>F13+G13</f>
        <v>0</v>
      </c>
      <c r="I13" s="6">
        <f t="shared" si="3"/>
        <v>0</v>
      </c>
      <c r="J13" s="210">
        <v>21</v>
      </c>
      <c r="K13" s="261">
        <v>68</v>
      </c>
    </row>
    <row r="14" spans="1:11" ht="29.25" customHeight="1" thickBot="1" x14ac:dyDescent="0.25">
      <c r="A14" s="3" t="s">
        <v>634</v>
      </c>
      <c r="B14" s="258" t="s">
        <v>617</v>
      </c>
      <c r="C14" s="11">
        <v>0</v>
      </c>
      <c r="D14" s="11">
        <v>0</v>
      </c>
      <c r="E14" s="6">
        <f t="shared" si="1"/>
        <v>0</v>
      </c>
      <c r="F14" s="5">
        <v>0</v>
      </c>
      <c r="G14" s="5">
        <v>0</v>
      </c>
      <c r="H14" s="6">
        <f t="shared" ref="H14:H16" si="4">F14+G14</f>
        <v>0</v>
      </c>
      <c r="I14" s="6">
        <f t="shared" si="3"/>
        <v>0</v>
      </c>
      <c r="J14" s="210">
        <v>21</v>
      </c>
      <c r="K14" s="210">
        <v>69</v>
      </c>
    </row>
    <row r="15" spans="1:11" ht="67.5" customHeight="1" thickBot="1" x14ac:dyDescent="0.25">
      <c r="A15" s="3" t="s">
        <v>635</v>
      </c>
      <c r="B15" s="259" t="s">
        <v>616</v>
      </c>
      <c r="C15" s="11">
        <v>0</v>
      </c>
      <c r="D15" s="11">
        <v>0</v>
      </c>
      <c r="E15" s="6">
        <f t="shared" si="1"/>
        <v>0</v>
      </c>
      <c r="F15" s="5">
        <v>0</v>
      </c>
      <c r="G15" s="5">
        <v>0</v>
      </c>
      <c r="H15" s="6">
        <f t="shared" si="4"/>
        <v>0</v>
      </c>
      <c r="I15" s="6">
        <f t="shared" si="3"/>
        <v>0</v>
      </c>
      <c r="J15" s="210">
        <v>21</v>
      </c>
      <c r="K15" s="261">
        <v>72</v>
      </c>
    </row>
    <row r="16" spans="1:11" s="212" customFormat="1" ht="54" customHeight="1" thickBot="1" x14ac:dyDescent="0.25">
      <c r="A16" s="3" t="s">
        <v>636</v>
      </c>
      <c r="B16" s="259" t="s">
        <v>615</v>
      </c>
      <c r="C16" s="11">
        <v>0</v>
      </c>
      <c r="D16" s="11">
        <v>0</v>
      </c>
      <c r="E16" s="6">
        <f t="shared" si="1"/>
        <v>0</v>
      </c>
      <c r="F16" s="5">
        <v>0</v>
      </c>
      <c r="G16" s="5">
        <v>0</v>
      </c>
      <c r="H16" s="6">
        <f t="shared" si="4"/>
        <v>0</v>
      </c>
      <c r="I16" s="6">
        <f t="shared" si="3"/>
        <v>0</v>
      </c>
      <c r="J16" s="210">
        <v>21</v>
      </c>
      <c r="K16" s="262">
        <v>73</v>
      </c>
    </row>
    <row r="17" spans="1:11" s="212" customFormat="1" x14ac:dyDescent="0.2">
      <c r="A17" s="3"/>
      <c r="B17" s="7" t="s">
        <v>568</v>
      </c>
      <c r="C17" s="8">
        <f>SUM(C11:C16)</f>
        <v>0</v>
      </c>
      <c r="D17" s="8">
        <f t="shared" ref="D17:I17" si="5">SUM(D11:D16)</f>
        <v>0</v>
      </c>
      <c r="E17" s="8">
        <f t="shared" si="5"/>
        <v>0</v>
      </c>
      <c r="F17" s="8">
        <f t="shared" si="5"/>
        <v>0</v>
      </c>
      <c r="G17" s="8">
        <f t="shared" si="5"/>
        <v>0</v>
      </c>
      <c r="H17" s="8">
        <f>SUM(H11:H16)</f>
        <v>0</v>
      </c>
      <c r="I17" s="8">
        <f t="shared" si="5"/>
        <v>0</v>
      </c>
      <c r="J17" s="211"/>
      <c r="K17" s="211"/>
    </row>
    <row r="18" spans="1:11" x14ac:dyDescent="0.2">
      <c r="A18" s="2" t="s">
        <v>124</v>
      </c>
      <c r="B18" s="265" t="s">
        <v>574</v>
      </c>
      <c r="C18" s="266"/>
      <c r="D18" s="266"/>
      <c r="E18" s="266"/>
      <c r="F18" s="266"/>
      <c r="G18" s="266"/>
      <c r="H18" s="266"/>
      <c r="I18" s="266"/>
      <c r="J18" s="210"/>
      <c r="K18" s="210"/>
    </row>
    <row r="19" spans="1:11" ht="25.5" customHeight="1" thickBot="1" x14ac:dyDescent="0.25">
      <c r="A19" s="3" t="s">
        <v>637</v>
      </c>
      <c r="B19" s="259" t="s">
        <v>627</v>
      </c>
      <c r="C19" s="5">
        <v>0</v>
      </c>
      <c r="D19" s="5">
        <v>0</v>
      </c>
      <c r="E19" s="6">
        <f>C19+D19</f>
        <v>0</v>
      </c>
      <c r="F19" s="5">
        <v>0</v>
      </c>
      <c r="G19" s="5">
        <v>0</v>
      </c>
      <c r="H19" s="6">
        <f>F19+G19</f>
        <v>0</v>
      </c>
      <c r="I19" s="6">
        <f>E19+H19</f>
        <v>0</v>
      </c>
      <c r="J19" s="210">
        <v>22</v>
      </c>
      <c r="K19" s="261">
        <v>79</v>
      </c>
    </row>
    <row r="20" spans="1:11" ht="29.25" customHeight="1" thickBot="1" x14ac:dyDescent="0.25">
      <c r="A20" s="3" t="s">
        <v>638</v>
      </c>
      <c r="B20" s="259" t="s">
        <v>628</v>
      </c>
      <c r="C20" s="5">
        <v>0</v>
      </c>
      <c r="D20" s="5">
        <v>0</v>
      </c>
      <c r="E20" s="6">
        <f>C20+D20</f>
        <v>0</v>
      </c>
      <c r="F20" s="5">
        <v>0</v>
      </c>
      <c r="G20" s="5">
        <v>0</v>
      </c>
      <c r="H20" s="6">
        <f>F20+G20</f>
        <v>0</v>
      </c>
      <c r="I20" s="6">
        <f>E20+H20</f>
        <v>0</v>
      </c>
      <c r="J20" s="210">
        <v>22</v>
      </c>
      <c r="K20" s="261">
        <v>80</v>
      </c>
    </row>
    <row r="21" spans="1:11" s="212" customFormat="1" x14ac:dyDescent="0.2">
      <c r="A21" s="3"/>
      <c r="B21" s="7" t="s">
        <v>573</v>
      </c>
      <c r="C21" s="8">
        <f>SUM(C19:C20)</f>
        <v>0</v>
      </c>
      <c r="D21" s="8">
        <f t="shared" ref="D21:I21" si="6">SUM(D19:D20)</f>
        <v>0</v>
      </c>
      <c r="E21" s="8">
        <f t="shared" si="6"/>
        <v>0</v>
      </c>
      <c r="F21" s="8">
        <f t="shared" si="6"/>
        <v>0</v>
      </c>
      <c r="G21" s="8">
        <f t="shared" si="6"/>
        <v>0</v>
      </c>
      <c r="H21" s="8">
        <f t="shared" si="6"/>
        <v>0</v>
      </c>
      <c r="I21" s="8">
        <f t="shared" si="6"/>
        <v>0</v>
      </c>
      <c r="J21" s="211"/>
      <c r="K21" s="211"/>
    </row>
    <row r="22" spans="1:11" ht="13.5" thickBot="1" x14ac:dyDescent="0.25">
      <c r="A22" s="2" t="s">
        <v>128</v>
      </c>
      <c r="B22" s="265" t="s">
        <v>575</v>
      </c>
      <c r="C22" s="266"/>
      <c r="D22" s="266"/>
      <c r="E22" s="266"/>
      <c r="F22" s="266"/>
      <c r="G22" s="266"/>
      <c r="H22" s="266"/>
      <c r="I22" s="266"/>
      <c r="J22" s="210"/>
      <c r="K22" s="210"/>
    </row>
    <row r="23" spans="1:11" ht="26.25" thickBot="1" x14ac:dyDescent="0.25">
      <c r="A23" s="3" t="s">
        <v>77</v>
      </c>
      <c r="B23" s="260" t="s">
        <v>576</v>
      </c>
      <c r="C23" s="5">
        <v>0</v>
      </c>
      <c r="D23" s="5">
        <v>0</v>
      </c>
      <c r="E23" s="6">
        <f>C23+D23</f>
        <v>0</v>
      </c>
      <c r="F23" s="5">
        <v>0</v>
      </c>
      <c r="G23" s="5">
        <v>0</v>
      </c>
      <c r="H23" s="6">
        <f>F23+G23</f>
        <v>0</v>
      </c>
      <c r="I23" s="6">
        <f>E23+H23</f>
        <v>0</v>
      </c>
      <c r="J23" s="210">
        <v>24</v>
      </c>
      <c r="K23" s="261">
        <v>169</v>
      </c>
    </row>
    <row r="24" spans="1:11" ht="27" customHeight="1" thickBot="1" x14ac:dyDescent="0.25">
      <c r="A24" s="3" t="s">
        <v>78</v>
      </c>
      <c r="B24" s="259" t="s">
        <v>577</v>
      </c>
      <c r="C24" s="5">
        <v>0</v>
      </c>
      <c r="D24" s="5">
        <v>0</v>
      </c>
      <c r="E24" s="6">
        <f t="shared" ref="E24" si="7">C24+D24</f>
        <v>0</v>
      </c>
      <c r="F24" s="5">
        <v>0</v>
      </c>
      <c r="G24" s="5">
        <v>0</v>
      </c>
      <c r="H24" s="6">
        <f>F24+G24</f>
        <v>0</v>
      </c>
      <c r="I24" s="6">
        <f>E24+H24</f>
        <v>0</v>
      </c>
      <c r="J24" s="210">
        <v>24</v>
      </c>
      <c r="K24" s="261">
        <v>82</v>
      </c>
    </row>
    <row r="25" spans="1:11" s="212" customFormat="1" x14ac:dyDescent="0.2">
      <c r="A25" s="3"/>
      <c r="B25" s="7" t="s">
        <v>131</v>
      </c>
      <c r="C25" s="8">
        <f>SUM(C23:C24)</f>
        <v>0</v>
      </c>
      <c r="D25" s="8">
        <f>SUM(D23:D24)</f>
        <v>0</v>
      </c>
      <c r="E25" s="8">
        <f>SUM(E23:E24)</f>
        <v>0</v>
      </c>
      <c r="F25" s="8">
        <f>SUM(F23:F24)</f>
        <v>0</v>
      </c>
      <c r="G25" s="8">
        <f t="shared" ref="G25:I25" si="8">SUM(G23:G24)</f>
        <v>0</v>
      </c>
      <c r="H25" s="8">
        <f t="shared" si="8"/>
        <v>0</v>
      </c>
      <c r="I25" s="8">
        <f t="shared" si="8"/>
        <v>0</v>
      </c>
      <c r="J25" s="211"/>
      <c r="K25" s="211"/>
    </row>
    <row r="26" spans="1:11" x14ac:dyDescent="0.2">
      <c r="A26" s="2" t="s">
        <v>132</v>
      </c>
      <c r="B26" s="279" t="s">
        <v>578</v>
      </c>
      <c r="C26" s="266"/>
      <c r="D26" s="266"/>
      <c r="E26" s="266"/>
      <c r="F26" s="266"/>
      <c r="G26" s="266"/>
      <c r="H26" s="266"/>
      <c r="I26" s="266"/>
      <c r="J26" s="210"/>
      <c r="K26" s="210"/>
    </row>
    <row r="27" spans="1:11" ht="36.75" customHeight="1" thickBot="1" x14ac:dyDescent="0.25">
      <c r="A27" s="3" t="s">
        <v>639</v>
      </c>
      <c r="B27" s="259" t="s">
        <v>641</v>
      </c>
      <c r="C27" s="5">
        <v>0</v>
      </c>
      <c r="D27" s="5">
        <v>0</v>
      </c>
      <c r="E27" s="6">
        <f t="shared" ref="E27:E28" si="9">C27+D27</f>
        <v>0</v>
      </c>
      <c r="F27" s="5">
        <v>0</v>
      </c>
      <c r="G27" s="5">
        <v>0</v>
      </c>
      <c r="H27" s="6">
        <f>F27+G27</f>
        <v>0</v>
      </c>
      <c r="I27" s="6">
        <f>E27+H27</f>
        <v>0</v>
      </c>
      <c r="J27" s="210">
        <v>25</v>
      </c>
      <c r="K27" s="261">
        <v>85</v>
      </c>
    </row>
    <row r="28" spans="1:11" ht="44.25" customHeight="1" thickBot="1" x14ac:dyDescent="0.25">
      <c r="A28" s="3" t="s">
        <v>640</v>
      </c>
      <c r="B28" s="259" t="s">
        <v>579</v>
      </c>
      <c r="C28" s="5">
        <v>0</v>
      </c>
      <c r="D28" s="5">
        <v>0</v>
      </c>
      <c r="E28" s="6">
        <f t="shared" si="9"/>
        <v>0</v>
      </c>
      <c r="F28" s="5">
        <v>0</v>
      </c>
      <c r="G28" s="5">
        <v>0</v>
      </c>
      <c r="H28" s="6">
        <f>F28+G28</f>
        <v>0</v>
      </c>
      <c r="I28" s="6">
        <f>E28+H28</f>
        <v>0</v>
      </c>
      <c r="J28" s="210">
        <v>25</v>
      </c>
      <c r="K28" s="261">
        <v>86</v>
      </c>
    </row>
    <row r="29" spans="1:11" s="212" customFormat="1" x14ac:dyDescent="0.2">
      <c r="A29" s="3"/>
      <c r="B29" s="7" t="s">
        <v>133</v>
      </c>
      <c r="C29" s="8">
        <f>SUM(C27:C28)</f>
        <v>0</v>
      </c>
      <c r="D29" s="8">
        <f>SUM(D27:D28)</f>
        <v>0</v>
      </c>
      <c r="E29" s="8">
        <f>SUM(E27:E28)</f>
        <v>0</v>
      </c>
      <c r="F29" s="8">
        <f t="shared" ref="F29:I29" si="10">SUM(F27:F28)</f>
        <v>0</v>
      </c>
      <c r="G29" s="8">
        <f t="shared" si="10"/>
        <v>0</v>
      </c>
      <c r="H29" s="8">
        <f t="shared" si="10"/>
        <v>0</v>
      </c>
      <c r="I29" s="8">
        <f t="shared" si="10"/>
        <v>0</v>
      </c>
      <c r="J29" s="211"/>
      <c r="K29" s="211"/>
    </row>
    <row r="30" spans="1:11" ht="22.5" customHeight="1" thickBot="1" x14ac:dyDescent="0.25">
      <c r="A30" s="2" t="s">
        <v>134</v>
      </c>
      <c r="B30" s="265" t="s">
        <v>581</v>
      </c>
      <c r="C30" s="266"/>
      <c r="D30" s="266"/>
      <c r="E30" s="266"/>
      <c r="F30" s="266"/>
      <c r="G30" s="266"/>
      <c r="H30" s="266"/>
      <c r="I30" s="266"/>
      <c r="J30" s="210"/>
      <c r="K30" s="210"/>
    </row>
    <row r="31" spans="1:11" ht="26.25" thickBot="1" x14ac:dyDescent="0.25">
      <c r="A31" s="3" t="s">
        <v>642</v>
      </c>
      <c r="B31" s="260" t="s">
        <v>648</v>
      </c>
      <c r="C31" s="5">
        <v>0</v>
      </c>
      <c r="D31" s="5">
        <v>0</v>
      </c>
      <c r="E31" s="6">
        <f>C31+D31</f>
        <v>0</v>
      </c>
      <c r="F31" s="5">
        <v>0</v>
      </c>
      <c r="G31" s="5">
        <v>0</v>
      </c>
      <c r="H31" s="6">
        <f>F31+G31</f>
        <v>0</v>
      </c>
      <c r="I31" s="6">
        <f>E31+H31</f>
        <v>0</v>
      </c>
      <c r="J31" s="210">
        <v>29</v>
      </c>
      <c r="K31" s="261">
        <v>102</v>
      </c>
    </row>
    <row r="32" spans="1:11" ht="26.25" thickBot="1" x14ac:dyDescent="0.25">
      <c r="A32" s="3" t="s">
        <v>643</v>
      </c>
      <c r="B32" s="259" t="s">
        <v>649</v>
      </c>
      <c r="C32" s="5">
        <v>0</v>
      </c>
      <c r="D32" s="5">
        <v>0</v>
      </c>
      <c r="E32" s="6">
        <f t="shared" ref="E32:E36" si="11">C32+D32</f>
        <v>0</v>
      </c>
      <c r="F32" s="5">
        <v>0</v>
      </c>
      <c r="G32" s="5">
        <v>0</v>
      </c>
      <c r="H32" s="6">
        <f t="shared" ref="H32:H36" si="12">F32+G32</f>
        <v>0</v>
      </c>
      <c r="I32" s="6">
        <f t="shared" ref="I32:I36" si="13">E32+H32</f>
        <v>0</v>
      </c>
      <c r="J32" s="210">
        <v>29</v>
      </c>
      <c r="K32" s="261">
        <v>103</v>
      </c>
    </row>
    <row r="33" spans="1:11" ht="26.25" thickBot="1" x14ac:dyDescent="0.25">
      <c r="A33" s="3" t="s">
        <v>644</v>
      </c>
      <c r="B33" s="259" t="s">
        <v>582</v>
      </c>
      <c r="C33" s="5">
        <v>0</v>
      </c>
      <c r="D33" s="5">
        <v>0</v>
      </c>
      <c r="E33" s="6">
        <f t="shared" si="11"/>
        <v>0</v>
      </c>
      <c r="F33" s="5">
        <v>0</v>
      </c>
      <c r="G33" s="5">
        <v>0</v>
      </c>
      <c r="H33" s="6">
        <f t="shared" si="12"/>
        <v>0</v>
      </c>
      <c r="I33" s="6">
        <f t="shared" si="13"/>
        <v>0</v>
      </c>
      <c r="J33" s="210">
        <v>29</v>
      </c>
      <c r="K33" s="261">
        <v>117</v>
      </c>
    </row>
    <row r="34" spans="1:11" ht="26.25" thickBot="1" x14ac:dyDescent="0.25">
      <c r="A34" s="3" t="s">
        <v>645</v>
      </c>
      <c r="B34" s="259" t="s">
        <v>583</v>
      </c>
      <c r="C34" s="5">
        <v>0</v>
      </c>
      <c r="D34" s="5">
        <v>0</v>
      </c>
      <c r="E34" s="6">
        <f t="shared" si="11"/>
        <v>0</v>
      </c>
      <c r="F34" s="5">
        <v>0</v>
      </c>
      <c r="G34" s="5">
        <v>0</v>
      </c>
      <c r="H34" s="6">
        <f t="shared" si="12"/>
        <v>0</v>
      </c>
      <c r="I34" s="6">
        <f t="shared" si="13"/>
        <v>0</v>
      </c>
      <c r="J34" s="210">
        <v>29</v>
      </c>
      <c r="K34" s="261">
        <v>119</v>
      </c>
    </row>
    <row r="35" spans="1:11" ht="26.25" thickBot="1" x14ac:dyDescent="0.25">
      <c r="A35" s="3" t="s">
        <v>646</v>
      </c>
      <c r="B35" s="260" t="s">
        <v>584</v>
      </c>
      <c r="C35" s="5">
        <v>0</v>
      </c>
      <c r="D35" s="5">
        <v>0</v>
      </c>
      <c r="E35" s="6">
        <f t="shared" si="11"/>
        <v>0</v>
      </c>
      <c r="F35" s="5">
        <v>0</v>
      </c>
      <c r="G35" s="5">
        <v>0</v>
      </c>
      <c r="H35" s="6">
        <f t="shared" si="12"/>
        <v>0</v>
      </c>
      <c r="I35" s="6">
        <f t="shared" si="13"/>
        <v>0</v>
      </c>
      <c r="J35" s="210">
        <v>29</v>
      </c>
      <c r="K35" s="261">
        <v>120</v>
      </c>
    </row>
    <row r="36" spans="1:11" ht="29.25" customHeight="1" thickBot="1" x14ac:dyDescent="0.25">
      <c r="A36" s="3" t="s">
        <v>647</v>
      </c>
      <c r="B36" s="259" t="s">
        <v>650</v>
      </c>
      <c r="C36" s="5">
        <v>0</v>
      </c>
      <c r="D36" s="5">
        <v>0</v>
      </c>
      <c r="E36" s="6">
        <f t="shared" si="11"/>
        <v>0</v>
      </c>
      <c r="F36" s="5">
        <v>0</v>
      </c>
      <c r="G36" s="5">
        <v>0</v>
      </c>
      <c r="H36" s="6">
        <f t="shared" si="12"/>
        <v>0</v>
      </c>
      <c r="I36" s="6">
        <f t="shared" si="13"/>
        <v>0</v>
      </c>
      <c r="J36" s="210">
        <v>29</v>
      </c>
      <c r="K36" s="261">
        <v>121</v>
      </c>
    </row>
    <row r="37" spans="1:11" s="212" customFormat="1" x14ac:dyDescent="0.2">
      <c r="A37" s="3"/>
      <c r="B37" s="7" t="s">
        <v>135</v>
      </c>
      <c r="C37" s="8">
        <f>SUM(C31:C36)</f>
        <v>0</v>
      </c>
      <c r="D37" s="8">
        <f t="shared" ref="D37:I37" si="14">SUM(D31:D36)</f>
        <v>0</v>
      </c>
      <c r="E37" s="8">
        <f>SUM(E31:E36)</f>
        <v>0</v>
      </c>
      <c r="F37" s="8">
        <f t="shared" si="14"/>
        <v>0</v>
      </c>
      <c r="G37" s="8">
        <f t="shared" si="14"/>
        <v>0</v>
      </c>
      <c r="H37" s="8">
        <f t="shared" si="14"/>
        <v>0</v>
      </c>
      <c r="I37" s="8">
        <f t="shared" si="14"/>
        <v>0</v>
      </c>
      <c r="J37" s="211"/>
      <c r="K37" s="211"/>
    </row>
    <row r="38" spans="1:11" ht="13.5" thickBot="1" x14ac:dyDescent="0.25">
      <c r="A38" s="2" t="s">
        <v>651</v>
      </c>
      <c r="B38" s="265" t="s">
        <v>585</v>
      </c>
      <c r="C38" s="266"/>
      <c r="D38" s="266"/>
      <c r="E38" s="266"/>
      <c r="F38" s="266"/>
      <c r="G38" s="266"/>
      <c r="H38" s="266"/>
      <c r="I38" s="266"/>
      <c r="J38" s="210"/>
      <c r="K38" s="210"/>
    </row>
    <row r="39" spans="1:11" ht="26.25" thickBot="1" x14ac:dyDescent="0.25">
      <c r="A39" s="3" t="s">
        <v>137</v>
      </c>
      <c r="B39" s="260" t="s">
        <v>790</v>
      </c>
      <c r="C39" s="5">
        <v>0</v>
      </c>
      <c r="D39" s="5">
        <v>0</v>
      </c>
      <c r="E39" s="6">
        <f>C39+D39</f>
        <v>0</v>
      </c>
      <c r="F39" s="5">
        <v>0</v>
      </c>
      <c r="G39" s="5">
        <v>0</v>
      </c>
      <c r="H39" s="6">
        <f>F39+G39</f>
        <v>0</v>
      </c>
      <c r="I39" s="6">
        <f>E39+H39</f>
        <v>0</v>
      </c>
      <c r="J39" s="210">
        <v>30</v>
      </c>
      <c r="K39" s="261">
        <v>124</v>
      </c>
    </row>
    <row r="40" spans="1:11" s="212" customFormat="1" x14ac:dyDescent="0.2">
      <c r="A40" s="3"/>
      <c r="B40" s="7" t="s">
        <v>138</v>
      </c>
      <c r="C40" s="8">
        <f>SUM(C39:C39)</f>
        <v>0</v>
      </c>
      <c r="D40" s="8">
        <f t="shared" ref="D40:I40" si="15">SUM(D39:D39)</f>
        <v>0</v>
      </c>
      <c r="E40" s="8">
        <f t="shared" si="15"/>
        <v>0</v>
      </c>
      <c r="F40" s="8">
        <f t="shared" si="15"/>
        <v>0</v>
      </c>
      <c r="G40" s="8">
        <f t="shared" si="15"/>
        <v>0</v>
      </c>
      <c r="H40" s="8">
        <f t="shared" si="15"/>
        <v>0</v>
      </c>
      <c r="I40" s="8">
        <f t="shared" si="15"/>
        <v>0</v>
      </c>
      <c r="J40" s="211"/>
      <c r="K40" s="211"/>
    </row>
    <row r="41" spans="1:11" ht="13.5" thickBot="1" x14ac:dyDescent="0.25">
      <c r="A41" s="2" t="s">
        <v>652</v>
      </c>
      <c r="B41" s="265" t="s">
        <v>589</v>
      </c>
      <c r="C41" s="266"/>
      <c r="D41" s="266"/>
      <c r="E41" s="266"/>
      <c r="F41" s="266"/>
      <c r="G41" s="266"/>
      <c r="H41" s="266"/>
      <c r="I41" s="266"/>
      <c r="J41" s="210"/>
      <c r="K41" s="210"/>
    </row>
    <row r="42" spans="1:11" ht="90" thickBot="1" x14ac:dyDescent="0.25">
      <c r="A42" s="3" t="s">
        <v>580</v>
      </c>
      <c r="B42" s="260" t="s">
        <v>791</v>
      </c>
      <c r="C42" s="5">
        <v>0</v>
      </c>
      <c r="D42" s="5">
        <v>0</v>
      </c>
      <c r="E42" s="6">
        <f>C42+D42</f>
        <v>0</v>
      </c>
      <c r="F42" s="5">
        <v>0</v>
      </c>
      <c r="G42" s="5">
        <v>0</v>
      </c>
      <c r="H42" s="6">
        <f>F42+G42</f>
        <v>0</v>
      </c>
      <c r="I42" s="6">
        <f>E42+H42</f>
        <v>0</v>
      </c>
      <c r="J42" s="210">
        <v>44</v>
      </c>
      <c r="K42" s="261">
        <v>216</v>
      </c>
    </row>
    <row r="43" spans="1:11" s="212" customFormat="1" x14ac:dyDescent="0.2">
      <c r="A43" s="3"/>
      <c r="B43" s="7" t="s">
        <v>139</v>
      </c>
      <c r="C43" s="8">
        <f>C42</f>
        <v>0</v>
      </c>
      <c r="D43" s="8">
        <f t="shared" ref="D43:I43" si="16">D42</f>
        <v>0</v>
      </c>
      <c r="E43" s="8">
        <f t="shared" si="16"/>
        <v>0</v>
      </c>
      <c r="F43" s="8">
        <f t="shared" si="16"/>
        <v>0</v>
      </c>
      <c r="G43" s="8">
        <f t="shared" si="16"/>
        <v>0</v>
      </c>
      <c r="H43" s="8">
        <f t="shared" si="16"/>
        <v>0</v>
      </c>
      <c r="I43" s="8">
        <f t="shared" si="16"/>
        <v>0</v>
      </c>
      <c r="J43" s="211"/>
      <c r="K43" s="211"/>
    </row>
    <row r="44" spans="1:11" s="212" customFormat="1" x14ac:dyDescent="0.2">
      <c r="A44" s="3"/>
      <c r="B44" s="7"/>
      <c r="C44" s="8"/>
      <c r="D44" s="8"/>
      <c r="E44" s="8"/>
      <c r="F44" s="8"/>
      <c r="G44" s="8"/>
      <c r="H44" s="8"/>
      <c r="I44" s="8"/>
      <c r="J44" s="256"/>
      <c r="K44" s="256"/>
    </row>
    <row r="45" spans="1:11" s="212" customFormat="1" x14ac:dyDescent="0.2">
      <c r="A45" s="3"/>
      <c r="B45" s="253" t="s">
        <v>564</v>
      </c>
      <c r="C45" s="8">
        <f>C9+C17+C21+C25+C29+C37+C40+C43</f>
        <v>0</v>
      </c>
      <c r="D45" s="8">
        <f t="shared" ref="D45:I45" si="17">D9+D17+D21+D25+D29+D37+D40+D43</f>
        <v>0</v>
      </c>
      <c r="E45" s="8">
        <f t="shared" si="17"/>
        <v>0</v>
      </c>
      <c r="F45" s="8">
        <f t="shared" si="17"/>
        <v>0</v>
      </c>
      <c r="G45" s="8">
        <f t="shared" si="17"/>
        <v>0</v>
      </c>
      <c r="H45" s="8">
        <f t="shared" si="17"/>
        <v>0</v>
      </c>
      <c r="I45" s="8">
        <f t="shared" si="17"/>
        <v>0</v>
      </c>
      <c r="J45" s="256"/>
      <c r="K45" s="256"/>
    </row>
    <row r="46" spans="1:11" s="216" customFormat="1" x14ac:dyDescent="0.2">
      <c r="A46" s="15"/>
      <c r="B46" s="16"/>
      <c r="C46" s="17"/>
      <c r="D46" s="17"/>
      <c r="E46" s="17"/>
      <c r="F46" s="17"/>
      <c r="G46" s="17"/>
      <c r="H46" s="17"/>
      <c r="I46" s="17"/>
    </row>
    <row r="47" spans="1:11" x14ac:dyDescent="0.2">
      <c r="A47" s="18"/>
      <c r="B47" s="19"/>
      <c r="C47" s="17"/>
      <c r="D47" s="17"/>
      <c r="E47" s="17"/>
      <c r="F47" s="17"/>
      <c r="G47" s="17"/>
      <c r="H47" s="17"/>
      <c r="I47" s="17"/>
    </row>
    <row r="48" spans="1:11" x14ac:dyDescent="0.2">
      <c r="A48" s="20" t="s">
        <v>141</v>
      </c>
      <c r="B48" s="21" t="s">
        <v>142</v>
      </c>
      <c r="C48" s="22" t="s">
        <v>143</v>
      </c>
      <c r="D48" s="17"/>
      <c r="E48" s="17"/>
      <c r="F48" s="17"/>
      <c r="G48" s="17"/>
      <c r="H48" s="17"/>
      <c r="I48" s="264"/>
    </row>
    <row r="49" spans="1:9" x14ac:dyDescent="0.2">
      <c r="A49" s="23" t="s">
        <v>144</v>
      </c>
      <c r="B49" s="20" t="s">
        <v>145</v>
      </c>
      <c r="C49" s="24">
        <f>I45</f>
        <v>0</v>
      </c>
      <c r="D49" s="17"/>
      <c r="E49" s="17"/>
      <c r="F49" s="17"/>
      <c r="G49" s="17"/>
      <c r="H49" s="17"/>
      <c r="I49" s="17"/>
    </row>
    <row r="50" spans="1:9" x14ac:dyDescent="0.2">
      <c r="A50" s="23" t="s">
        <v>146</v>
      </c>
      <c r="B50" s="23" t="s">
        <v>147</v>
      </c>
      <c r="C50" s="25">
        <f>H45</f>
        <v>0</v>
      </c>
      <c r="D50" s="17"/>
      <c r="E50" s="17"/>
      <c r="F50" s="17"/>
      <c r="G50" s="17"/>
      <c r="H50" s="17"/>
      <c r="I50" s="17"/>
    </row>
    <row r="51" spans="1:9" x14ac:dyDescent="0.2">
      <c r="A51" s="23" t="s">
        <v>148</v>
      </c>
      <c r="B51" s="23" t="s">
        <v>149</v>
      </c>
      <c r="C51" s="25">
        <f>C49-C50</f>
        <v>0</v>
      </c>
      <c r="D51" s="26"/>
      <c r="E51" s="26"/>
      <c r="F51" s="17"/>
      <c r="G51" s="17"/>
      <c r="H51" s="26"/>
      <c r="I51" s="26"/>
    </row>
    <row r="52" spans="1:9" x14ac:dyDescent="0.2">
      <c r="A52" s="23" t="s">
        <v>150</v>
      </c>
      <c r="B52" s="20" t="s">
        <v>151</v>
      </c>
      <c r="C52" s="24">
        <f>SUM(C53:C54)</f>
        <v>0</v>
      </c>
      <c r="D52" s="26"/>
      <c r="E52" s="26"/>
      <c r="F52" s="17"/>
      <c r="G52" s="17"/>
      <c r="H52" s="26"/>
      <c r="I52" s="26"/>
    </row>
    <row r="53" spans="1:9" ht="25.5" customHeight="1" x14ac:dyDescent="0.2">
      <c r="A53" s="23" t="s">
        <v>152</v>
      </c>
      <c r="B53" s="23" t="s">
        <v>153</v>
      </c>
      <c r="C53" s="281">
        <v>0</v>
      </c>
      <c r="D53" s="304" t="s">
        <v>788</v>
      </c>
      <c r="E53" s="305"/>
      <c r="F53" s="305"/>
      <c r="G53" s="305"/>
      <c r="H53" s="305"/>
      <c r="I53" s="305"/>
    </row>
    <row r="54" spans="1:9" ht="25.5" x14ac:dyDescent="0.2">
      <c r="A54" s="23" t="s">
        <v>154</v>
      </c>
      <c r="B54" s="23" t="s">
        <v>155</v>
      </c>
      <c r="C54" s="25">
        <f>H45</f>
        <v>0</v>
      </c>
      <c r="D54" s="26"/>
      <c r="E54" s="26"/>
      <c r="F54" s="26"/>
      <c r="G54" s="26"/>
      <c r="H54" s="26"/>
      <c r="I54" s="26"/>
    </row>
    <row r="55" spans="1:9" x14ac:dyDescent="0.2">
      <c r="A55" s="23" t="s">
        <v>156</v>
      </c>
      <c r="B55" s="20" t="s">
        <v>157</v>
      </c>
      <c r="C55" s="24">
        <f>C49-C52</f>
        <v>0</v>
      </c>
      <c r="D55" s="26"/>
      <c r="E55" s="26"/>
      <c r="F55" s="26"/>
      <c r="G55" s="26"/>
      <c r="H55" s="26"/>
      <c r="I55" s="26"/>
    </row>
    <row r="56" spans="1:9" x14ac:dyDescent="0.2">
      <c r="A56" s="28"/>
      <c r="B56" s="23"/>
      <c r="C56" s="25"/>
      <c r="D56" s="17"/>
      <c r="E56" s="17"/>
      <c r="F56" s="17"/>
      <c r="G56" s="17"/>
      <c r="H56" s="17"/>
      <c r="I56" s="17"/>
    </row>
  </sheetData>
  <sheetProtection algorithmName="SHA-512" hashValue="Ivtmzibbhc084C58GjlGMOlIdYlJOISkMybHatxgQ6FbJGGdb74zMyFR6R7hlkjx0XvguCLG6z81IG2PAqFR0g==" saltValue="1hqcdW76b/hBkPCjKguIWg==" spinCount="100000" sheet="1" objects="1" scenarios="1" formatColumns="0" formatRows="0"/>
  <mergeCells count="10">
    <mergeCell ref="A5:K5"/>
    <mergeCell ref="D53:I53"/>
    <mergeCell ref="A1:I1"/>
    <mergeCell ref="A3:A4"/>
    <mergeCell ref="B3:B4"/>
    <mergeCell ref="C3:D3"/>
    <mergeCell ref="E3:E4"/>
    <mergeCell ref="F3:G3"/>
    <mergeCell ref="H3:H4"/>
    <mergeCell ref="I3:I4"/>
  </mergeCells>
  <pageMargins left="0.7" right="0.7" top="0.75" bottom="0.75" header="0.3" footer="0.3"/>
  <pageSetup paperSize="9" scale="84"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82"/>
  <sheetViews>
    <sheetView zoomScale="90" zoomScaleNormal="90" workbookViewId="0">
      <pane xSplit="2" ySplit="4" topLeftCell="C5" activePane="bottomRight" state="frozen"/>
      <selection pane="topRight" activeCell="C1" sqref="C1"/>
      <selection pane="bottomLeft" activeCell="A5" sqref="A5"/>
      <selection pane="bottomRight" activeCell="F7" sqref="F7"/>
    </sheetView>
  </sheetViews>
  <sheetFormatPr defaultColWidth="9.140625" defaultRowHeight="12.75" x14ac:dyDescent="0.2"/>
  <cols>
    <col min="1" max="1" width="6.7109375" style="218" customWidth="1"/>
    <col min="2" max="2" width="56.140625" style="219" customWidth="1"/>
    <col min="3" max="3" width="14.7109375" style="30" customWidth="1"/>
    <col min="4" max="4" width="14.5703125" style="30" customWidth="1"/>
    <col min="5" max="6" width="12.7109375" style="30" customWidth="1"/>
    <col min="7" max="7" width="13.140625" style="30" customWidth="1"/>
    <col min="8" max="9" width="12.7109375" style="30" customWidth="1"/>
    <col min="10" max="16384" width="9.140625" style="206"/>
  </cols>
  <sheetData>
    <row r="1" spans="1:11" ht="15" x14ac:dyDescent="0.2">
      <c r="A1" s="286" t="s">
        <v>793</v>
      </c>
      <c r="B1" s="286"/>
      <c r="C1" s="286"/>
      <c r="D1" s="286"/>
      <c r="E1" s="286"/>
      <c r="F1" s="286"/>
      <c r="G1" s="286"/>
      <c r="H1" s="286"/>
      <c r="I1" s="286"/>
    </row>
    <row r="2" spans="1:11" x14ac:dyDescent="0.2">
      <c r="A2" s="207"/>
      <c r="B2" s="208"/>
      <c r="C2" s="209"/>
      <c r="D2" s="209"/>
      <c r="E2" s="209"/>
      <c r="F2" s="209"/>
      <c r="G2" s="209"/>
      <c r="H2" s="209"/>
      <c r="I2" s="209"/>
    </row>
    <row r="3" spans="1:11" x14ac:dyDescent="0.2">
      <c r="A3" s="287" t="s">
        <v>111</v>
      </c>
      <c r="B3" s="289" t="s">
        <v>112</v>
      </c>
      <c r="C3" s="291" t="s">
        <v>113</v>
      </c>
      <c r="D3" s="291"/>
      <c r="E3" s="292" t="s">
        <v>114</v>
      </c>
      <c r="F3" s="291" t="s">
        <v>115</v>
      </c>
      <c r="G3" s="291"/>
      <c r="H3" s="292" t="s">
        <v>116</v>
      </c>
      <c r="I3" s="292" t="s">
        <v>117</v>
      </c>
      <c r="J3" s="210"/>
      <c r="K3" s="210"/>
    </row>
    <row r="4" spans="1:11" ht="99.75" customHeight="1" x14ac:dyDescent="0.2">
      <c r="A4" s="288"/>
      <c r="B4" s="290"/>
      <c r="C4" s="267" t="s">
        <v>118</v>
      </c>
      <c r="D4" s="267" t="s">
        <v>119</v>
      </c>
      <c r="E4" s="293"/>
      <c r="F4" s="267" t="s">
        <v>118</v>
      </c>
      <c r="G4" s="1" t="s">
        <v>120</v>
      </c>
      <c r="H4" s="293"/>
      <c r="I4" s="293"/>
      <c r="J4" s="37" t="s">
        <v>161</v>
      </c>
      <c r="K4" s="37" t="s">
        <v>162</v>
      </c>
    </row>
    <row r="5" spans="1:11" s="212" customFormat="1" x14ac:dyDescent="0.2">
      <c r="A5" s="301" t="s">
        <v>658</v>
      </c>
      <c r="B5" s="302"/>
      <c r="C5" s="302"/>
      <c r="D5" s="302"/>
      <c r="E5" s="302"/>
      <c r="F5" s="302"/>
      <c r="G5" s="302"/>
      <c r="H5" s="302"/>
      <c r="I5" s="302"/>
      <c r="J5" s="302"/>
      <c r="K5" s="303"/>
    </row>
    <row r="6" spans="1:11" ht="13.5" thickBot="1" x14ac:dyDescent="0.25">
      <c r="A6" s="2" t="s">
        <v>653</v>
      </c>
      <c r="B6" s="296" t="s">
        <v>553</v>
      </c>
      <c r="C6" s="297"/>
      <c r="D6" s="297"/>
      <c r="E6" s="297"/>
      <c r="F6" s="297"/>
      <c r="G6" s="297"/>
      <c r="H6" s="297"/>
      <c r="I6" s="297"/>
      <c r="J6" s="210"/>
      <c r="K6" s="210"/>
    </row>
    <row r="7" spans="1:11" ht="26.25" thickBot="1" x14ac:dyDescent="0.25">
      <c r="A7" s="3" t="s">
        <v>587</v>
      </c>
      <c r="B7" s="260" t="s">
        <v>659</v>
      </c>
      <c r="C7" s="5">
        <v>0</v>
      </c>
      <c r="D7" s="5">
        <v>0</v>
      </c>
      <c r="E7" s="6">
        <f>C7+D7</f>
        <v>0</v>
      </c>
      <c r="F7" s="5">
        <v>0</v>
      </c>
      <c r="G7" s="5">
        <v>0</v>
      </c>
      <c r="H7" s="6">
        <f>F7+G7</f>
        <v>0</v>
      </c>
      <c r="I7" s="6">
        <f>E7+H7</f>
        <v>0</v>
      </c>
      <c r="J7" s="210">
        <v>12</v>
      </c>
      <c r="K7" s="261">
        <v>34</v>
      </c>
    </row>
    <row r="8" spans="1:11" ht="26.25" thickBot="1" x14ac:dyDescent="0.25">
      <c r="A8" s="3" t="s">
        <v>654</v>
      </c>
      <c r="B8" s="257" t="s">
        <v>660</v>
      </c>
      <c r="C8" s="5">
        <v>0</v>
      </c>
      <c r="D8" s="5">
        <v>0</v>
      </c>
      <c r="E8" s="6">
        <f t="shared" ref="E8:E9" si="0">C8+D8</f>
        <v>0</v>
      </c>
      <c r="F8" s="5">
        <v>0</v>
      </c>
      <c r="G8" s="5">
        <v>0</v>
      </c>
      <c r="H8" s="6">
        <f t="shared" ref="H8:H9" si="1">F8+G8</f>
        <v>0</v>
      </c>
      <c r="I8" s="6">
        <f>E8+H8</f>
        <v>0</v>
      </c>
      <c r="J8" s="210">
        <v>12</v>
      </c>
      <c r="K8" s="261">
        <v>38</v>
      </c>
    </row>
    <row r="9" spans="1:11" ht="26.25" thickBot="1" x14ac:dyDescent="0.25">
      <c r="A9" s="3" t="s">
        <v>655</v>
      </c>
      <c r="B9" s="257" t="s">
        <v>661</v>
      </c>
      <c r="C9" s="5">
        <v>0</v>
      </c>
      <c r="D9" s="5">
        <v>0</v>
      </c>
      <c r="E9" s="6">
        <f t="shared" si="0"/>
        <v>0</v>
      </c>
      <c r="F9" s="5">
        <v>0</v>
      </c>
      <c r="G9" s="5">
        <v>0</v>
      </c>
      <c r="H9" s="6">
        <f t="shared" si="1"/>
        <v>0</v>
      </c>
      <c r="I9" s="6">
        <f>E9+H9</f>
        <v>0</v>
      </c>
      <c r="J9" s="210">
        <v>12</v>
      </c>
      <c r="K9" s="261">
        <v>39</v>
      </c>
    </row>
    <row r="10" spans="1:11" s="212" customFormat="1" x14ac:dyDescent="0.2">
      <c r="A10" s="3"/>
      <c r="B10" s="7" t="s">
        <v>656</v>
      </c>
      <c r="C10" s="8">
        <f>SUM(C7:C9)</f>
        <v>0</v>
      </c>
      <c r="D10" s="8">
        <f t="shared" ref="D10:I10" si="2">SUM(D7:D9)</f>
        <v>0</v>
      </c>
      <c r="E10" s="8">
        <f t="shared" si="2"/>
        <v>0</v>
      </c>
      <c r="F10" s="8">
        <f t="shared" si="2"/>
        <v>0</v>
      </c>
      <c r="G10" s="8">
        <f t="shared" si="2"/>
        <v>0</v>
      </c>
      <c r="H10" s="8">
        <f t="shared" si="2"/>
        <v>0</v>
      </c>
      <c r="I10" s="8">
        <f t="shared" si="2"/>
        <v>0</v>
      </c>
      <c r="J10" s="211"/>
      <c r="K10" s="262"/>
    </row>
    <row r="11" spans="1:11" x14ac:dyDescent="0.2">
      <c r="A11" s="2" t="s">
        <v>662</v>
      </c>
      <c r="B11" s="296" t="s">
        <v>553</v>
      </c>
      <c r="C11" s="297"/>
      <c r="D11" s="297"/>
      <c r="E11" s="297"/>
      <c r="F11" s="297"/>
      <c r="G11" s="297"/>
      <c r="H11" s="297"/>
      <c r="I11" s="297"/>
      <c r="J11" s="210"/>
      <c r="K11" s="261"/>
    </row>
    <row r="12" spans="1:11" x14ac:dyDescent="0.2">
      <c r="A12" s="3" t="s">
        <v>588</v>
      </c>
      <c r="B12" s="9" t="s">
        <v>664</v>
      </c>
      <c r="C12" s="5">
        <v>0</v>
      </c>
      <c r="D12" s="5">
        <v>0</v>
      </c>
      <c r="E12" s="6">
        <f>C12+D12</f>
        <v>0</v>
      </c>
      <c r="F12" s="5">
        <v>0</v>
      </c>
      <c r="G12" s="5">
        <v>0</v>
      </c>
      <c r="H12" s="6">
        <f>F12+G12</f>
        <v>0</v>
      </c>
      <c r="I12" s="6">
        <f>E12+H12</f>
        <v>0</v>
      </c>
      <c r="J12" s="210">
        <v>13</v>
      </c>
      <c r="K12" s="261">
        <v>40</v>
      </c>
    </row>
    <row r="13" spans="1:11" s="212" customFormat="1" x14ac:dyDescent="0.2">
      <c r="A13" s="3"/>
      <c r="B13" s="7" t="s">
        <v>663</v>
      </c>
      <c r="C13" s="8">
        <f>C12</f>
        <v>0</v>
      </c>
      <c r="D13" s="8">
        <f t="shared" ref="D13:I13" si="3">D12</f>
        <v>0</v>
      </c>
      <c r="E13" s="8">
        <f t="shared" si="3"/>
        <v>0</v>
      </c>
      <c r="F13" s="8">
        <f t="shared" si="3"/>
        <v>0</v>
      </c>
      <c r="G13" s="8">
        <f t="shared" si="3"/>
        <v>0</v>
      </c>
      <c r="H13" s="8">
        <f t="shared" si="3"/>
        <v>0</v>
      </c>
      <c r="I13" s="8">
        <f t="shared" si="3"/>
        <v>0</v>
      </c>
      <c r="J13" s="211"/>
      <c r="K13" s="211"/>
    </row>
    <row r="14" spans="1:11" x14ac:dyDescent="0.2">
      <c r="A14" s="2" t="s">
        <v>665</v>
      </c>
      <c r="B14" s="296" t="s">
        <v>554</v>
      </c>
      <c r="C14" s="297"/>
      <c r="D14" s="297"/>
      <c r="E14" s="297"/>
      <c r="F14" s="297"/>
      <c r="G14" s="297"/>
      <c r="H14" s="297"/>
      <c r="I14" s="297"/>
      <c r="J14" s="210"/>
      <c r="K14" s="210"/>
    </row>
    <row r="15" spans="1:11" x14ac:dyDescent="0.2">
      <c r="A15" s="3" t="s">
        <v>590</v>
      </c>
      <c r="B15" s="4" t="s">
        <v>666</v>
      </c>
      <c r="C15" s="5">
        <v>0</v>
      </c>
      <c r="D15" s="5">
        <v>0</v>
      </c>
      <c r="E15" s="6">
        <f>C15+D15</f>
        <v>0</v>
      </c>
      <c r="F15" s="5">
        <v>0</v>
      </c>
      <c r="G15" s="5">
        <v>0</v>
      </c>
      <c r="H15" s="6">
        <f>F15+G15</f>
        <v>0</v>
      </c>
      <c r="I15" s="6">
        <f>E15+H15</f>
        <v>0</v>
      </c>
      <c r="J15" s="210">
        <v>15</v>
      </c>
      <c r="K15" s="261">
        <v>53</v>
      </c>
    </row>
    <row r="16" spans="1:11" x14ac:dyDescent="0.2">
      <c r="A16" s="3" t="s">
        <v>667</v>
      </c>
      <c r="B16" s="4" t="s">
        <v>671</v>
      </c>
      <c r="C16" s="11">
        <f>C17+C18</f>
        <v>0</v>
      </c>
      <c r="D16" s="11">
        <f>D17+D18</f>
        <v>0</v>
      </c>
      <c r="E16" s="6">
        <f t="shared" ref="E16:E19" si="4">C16+D16</f>
        <v>0</v>
      </c>
      <c r="F16" s="11">
        <f>F17+F18</f>
        <v>0</v>
      </c>
      <c r="G16" s="11">
        <f>G17+G18</f>
        <v>0</v>
      </c>
      <c r="H16" s="6">
        <f>F16+G16</f>
        <v>0</v>
      </c>
      <c r="I16" s="6">
        <f t="shared" ref="I16:I19" si="5">E16+H16</f>
        <v>0</v>
      </c>
      <c r="J16" s="210">
        <v>15</v>
      </c>
      <c r="K16" s="261">
        <v>54</v>
      </c>
    </row>
    <row r="17" spans="1:11" ht="25.5" x14ac:dyDescent="0.2">
      <c r="A17" s="3" t="s">
        <v>668</v>
      </c>
      <c r="B17" s="4" t="s">
        <v>129</v>
      </c>
      <c r="C17" s="5">
        <v>0</v>
      </c>
      <c r="D17" s="5">
        <v>0</v>
      </c>
      <c r="E17" s="6">
        <f t="shared" si="4"/>
        <v>0</v>
      </c>
      <c r="F17" s="5">
        <v>0</v>
      </c>
      <c r="G17" s="5">
        <v>0</v>
      </c>
      <c r="H17" s="6">
        <f t="shared" ref="H17:H19" si="6">F17+G17</f>
        <v>0</v>
      </c>
      <c r="I17" s="6">
        <f t="shared" si="5"/>
        <v>0</v>
      </c>
      <c r="J17" s="210">
        <v>15</v>
      </c>
      <c r="K17" s="261">
        <v>54</v>
      </c>
    </row>
    <row r="18" spans="1:11" ht="25.5" x14ac:dyDescent="0.2">
      <c r="A18" s="3" t="s">
        <v>669</v>
      </c>
      <c r="B18" s="4" t="s">
        <v>130</v>
      </c>
      <c r="C18" s="5">
        <v>0</v>
      </c>
      <c r="D18" s="5">
        <v>0</v>
      </c>
      <c r="E18" s="6">
        <f t="shared" si="4"/>
        <v>0</v>
      </c>
      <c r="F18" s="5">
        <v>0</v>
      </c>
      <c r="G18" s="5">
        <v>0</v>
      </c>
      <c r="H18" s="6">
        <f t="shared" si="6"/>
        <v>0</v>
      </c>
      <c r="I18" s="6">
        <f t="shared" si="5"/>
        <v>0</v>
      </c>
      <c r="J18" s="210">
        <v>15</v>
      </c>
      <c r="K18" s="261">
        <v>54</v>
      </c>
    </row>
    <row r="19" spans="1:11" x14ac:dyDescent="0.2">
      <c r="A19" s="3" t="s">
        <v>670</v>
      </c>
      <c r="B19" s="4" t="s">
        <v>672</v>
      </c>
      <c r="C19" s="5">
        <v>0</v>
      </c>
      <c r="D19" s="5">
        <v>0</v>
      </c>
      <c r="E19" s="6">
        <f t="shared" si="4"/>
        <v>0</v>
      </c>
      <c r="F19" s="5">
        <v>0</v>
      </c>
      <c r="G19" s="5">
        <v>0</v>
      </c>
      <c r="H19" s="6">
        <f t="shared" si="6"/>
        <v>0</v>
      </c>
      <c r="I19" s="6">
        <f t="shared" si="5"/>
        <v>0</v>
      </c>
      <c r="J19" s="210">
        <v>15</v>
      </c>
      <c r="K19" s="261">
        <v>55</v>
      </c>
    </row>
    <row r="20" spans="1:11" s="212" customFormat="1" x14ac:dyDescent="0.2">
      <c r="A20" s="3"/>
      <c r="B20" s="7" t="s">
        <v>591</v>
      </c>
      <c r="C20" s="8">
        <f>SUM(C15+C16+C19)</f>
        <v>0</v>
      </c>
      <c r="D20" s="8">
        <f t="shared" ref="D20:I20" si="7">SUM(D15+D16+D19)</f>
        <v>0</v>
      </c>
      <c r="E20" s="8">
        <f t="shared" si="7"/>
        <v>0</v>
      </c>
      <c r="F20" s="8">
        <f t="shared" si="7"/>
        <v>0</v>
      </c>
      <c r="G20" s="8">
        <f t="shared" si="7"/>
        <v>0</v>
      </c>
      <c r="H20" s="8">
        <f t="shared" si="7"/>
        <v>0</v>
      </c>
      <c r="I20" s="8">
        <f t="shared" si="7"/>
        <v>0</v>
      </c>
      <c r="J20" s="211"/>
      <c r="K20" s="262"/>
    </row>
    <row r="21" spans="1:11" x14ac:dyDescent="0.2">
      <c r="A21" s="2" t="s">
        <v>593</v>
      </c>
      <c r="B21" s="296" t="s">
        <v>601</v>
      </c>
      <c r="C21" s="297"/>
      <c r="D21" s="297"/>
      <c r="E21" s="297"/>
      <c r="F21" s="297"/>
      <c r="G21" s="297"/>
      <c r="H21" s="297"/>
      <c r="I21" s="297"/>
      <c r="J21" s="210"/>
      <c r="K21" s="261"/>
    </row>
    <row r="22" spans="1:11" x14ac:dyDescent="0.2">
      <c r="A22" s="3" t="s">
        <v>594</v>
      </c>
      <c r="B22" s="4" t="s">
        <v>677</v>
      </c>
      <c r="C22" s="38">
        <f>C23+C24</f>
        <v>0</v>
      </c>
      <c r="D22" s="38">
        <f t="shared" ref="D22:I22" si="8">D23+D24</f>
        <v>0</v>
      </c>
      <c r="E22" s="38">
        <f t="shared" si="8"/>
        <v>0</v>
      </c>
      <c r="F22" s="38">
        <f t="shared" si="8"/>
        <v>0</v>
      </c>
      <c r="G22" s="38">
        <f t="shared" si="8"/>
        <v>0</v>
      </c>
      <c r="H22" s="38">
        <f t="shared" si="8"/>
        <v>0</v>
      </c>
      <c r="I22" s="38">
        <f t="shared" si="8"/>
        <v>0</v>
      </c>
      <c r="J22" s="213"/>
      <c r="K22" s="261"/>
    </row>
    <row r="23" spans="1:11" ht="25.5" x14ac:dyDescent="0.2">
      <c r="A23" s="3" t="s">
        <v>673</v>
      </c>
      <c r="B23" s="4" t="s">
        <v>676</v>
      </c>
      <c r="C23" s="5">
        <v>0</v>
      </c>
      <c r="D23" s="5">
        <v>0</v>
      </c>
      <c r="E23" s="6">
        <f>C23+D23</f>
        <v>0</v>
      </c>
      <c r="F23" s="5">
        <v>0</v>
      </c>
      <c r="G23" s="5">
        <v>0</v>
      </c>
      <c r="H23" s="6">
        <f>F23+G23</f>
        <v>0</v>
      </c>
      <c r="I23" s="6">
        <f>E23+H23</f>
        <v>0</v>
      </c>
      <c r="J23" s="213">
        <v>16</v>
      </c>
      <c r="K23" s="261">
        <v>57</v>
      </c>
    </row>
    <row r="24" spans="1:11" ht="16.5" customHeight="1" x14ac:dyDescent="0.2">
      <c r="A24" s="3" t="s">
        <v>674</v>
      </c>
      <c r="B24" s="4" t="s">
        <v>675</v>
      </c>
      <c r="C24" s="5">
        <v>0</v>
      </c>
      <c r="D24" s="5">
        <v>0</v>
      </c>
      <c r="E24" s="6">
        <f>C24+D24</f>
        <v>0</v>
      </c>
      <c r="F24" s="5">
        <v>0</v>
      </c>
      <c r="G24" s="5">
        <v>0</v>
      </c>
      <c r="H24" s="6">
        <f t="shared" ref="H24" si="9">F24+G24</f>
        <v>0</v>
      </c>
      <c r="I24" s="6">
        <f t="shared" ref="I24" si="10">E24+H24</f>
        <v>0</v>
      </c>
      <c r="J24" s="213">
        <v>16</v>
      </c>
      <c r="K24" s="261">
        <v>58</v>
      </c>
    </row>
    <row r="25" spans="1:11" s="212" customFormat="1" x14ac:dyDescent="0.2">
      <c r="A25" s="3"/>
      <c r="B25" s="7" t="s">
        <v>592</v>
      </c>
      <c r="C25" s="8">
        <f>C23+C24</f>
        <v>0</v>
      </c>
      <c r="D25" s="8">
        <f t="shared" ref="D25:I25" si="11">D23+D24</f>
        <v>0</v>
      </c>
      <c r="E25" s="8">
        <f>E23+E24</f>
        <v>0</v>
      </c>
      <c r="F25" s="8">
        <f t="shared" si="11"/>
        <v>0</v>
      </c>
      <c r="G25" s="8">
        <f t="shared" si="11"/>
        <v>0</v>
      </c>
      <c r="H25" s="8">
        <f t="shared" si="11"/>
        <v>0</v>
      </c>
      <c r="I25" s="8">
        <f t="shared" si="11"/>
        <v>0</v>
      </c>
      <c r="J25" s="211"/>
      <c r="K25" s="262"/>
    </row>
    <row r="26" spans="1:11" x14ac:dyDescent="0.2">
      <c r="A26" s="2" t="s">
        <v>595</v>
      </c>
      <c r="B26" s="296" t="s">
        <v>678</v>
      </c>
      <c r="C26" s="297"/>
      <c r="D26" s="297"/>
      <c r="E26" s="297"/>
      <c r="F26" s="297"/>
      <c r="G26" s="297"/>
      <c r="H26" s="297"/>
      <c r="I26" s="297"/>
      <c r="J26" s="210"/>
      <c r="K26" s="261"/>
    </row>
    <row r="27" spans="1:11" ht="38.25" x14ac:dyDescent="0.2">
      <c r="A27" s="3" t="s">
        <v>597</v>
      </c>
      <c r="B27" s="4" t="s">
        <v>679</v>
      </c>
      <c r="C27" s="5">
        <v>0</v>
      </c>
      <c r="D27" s="5">
        <v>0</v>
      </c>
      <c r="E27" s="6">
        <f>C27+D27</f>
        <v>0</v>
      </c>
      <c r="F27" s="5">
        <v>0</v>
      </c>
      <c r="G27" s="5">
        <v>0</v>
      </c>
      <c r="H27" s="6">
        <f>F27+G27</f>
        <v>0</v>
      </c>
      <c r="I27" s="6">
        <f>E27+H27</f>
        <v>0</v>
      </c>
      <c r="J27" s="210">
        <v>18</v>
      </c>
      <c r="K27" s="261">
        <v>60</v>
      </c>
    </row>
    <row r="28" spans="1:11" s="212" customFormat="1" x14ac:dyDescent="0.2">
      <c r="A28" s="3"/>
      <c r="B28" s="7" t="s">
        <v>596</v>
      </c>
      <c r="C28" s="8">
        <f>C27</f>
        <v>0</v>
      </c>
      <c r="D28" s="8">
        <f t="shared" ref="D28:I28" si="12">D27</f>
        <v>0</v>
      </c>
      <c r="E28" s="8">
        <f t="shared" si="12"/>
        <v>0</v>
      </c>
      <c r="F28" s="8">
        <f t="shared" si="12"/>
        <v>0</v>
      </c>
      <c r="G28" s="8">
        <f t="shared" si="12"/>
        <v>0</v>
      </c>
      <c r="H28" s="8">
        <f t="shared" si="12"/>
        <v>0</v>
      </c>
      <c r="I28" s="8">
        <f t="shared" si="12"/>
        <v>0</v>
      </c>
      <c r="J28" s="211"/>
      <c r="K28" s="211"/>
    </row>
    <row r="29" spans="1:11" s="212" customFormat="1" x14ac:dyDescent="0.2">
      <c r="A29" s="301" t="s">
        <v>680</v>
      </c>
      <c r="B29" s="302"/>
      <c r="C29" s="302"/>
      <c r="D29" s="302"/>
      <c r="E29" s="302"/>
      <c r="F29" s="302"/>
      <c r="G29" s="302"/>
      <c r="H29" s="302"/>
      <c r="I29" s="302"/>
      <c r="J29" s="302"/>
      <c r="K29" s="303"/>
    </row>
    <row r="30" spans="1:11" x14ac:dyDescent="0.2">
      <c r="A30" s="2" t="s">
        <v>598</v>
      </c>
      <c r="B30" s="296" t="s">
        <v>557</v>
      </c>
      <c r="C30" s="297"/>
      <c r="D30" s="297"/>
      <c r="E30" s="297"/>
      <c r="F30" s="297"/>
      <c r="G30" s="297"/>
      <c r="H30" s="297"/>
      <c r="I30" s="297"/>
      <c r="J30" s="210"/>
      <c r="K30" s="210"/>
    </row>
    <row r="31" spans="1:11" ht="25.5" x14ac:dyDescent="0.2">
      <c r="A31" s="3" t="s">
        <v>599</v>
      </c>
      <c r="B31" s="10" t="s">
        <v>681</v>
      </c>
      <c r="C31" s="5">
        <v>0</v>
      </c>
      <c r="D31" s="5">
        <v>0</v>
      </c>
      <c r="E31" s="6">
        <f>C31+D31</f>
        <v>0</v>
      </c>
      <c r="F31" s="5">
        <v>0</v>
      </c>
      <c r="G31" s="5">
        <v>0</v>
      </c>
      <c r="H31" s="6">
        <f>F31+G31</f>
        <v>0</v>
      </c>
      <c r="I31" s="6">
        <f>E31+H31</f>
        <v>0</v>
      </c>
      <c r="J31" s="210">
        <v>8</v>
      </c>
      <c r="K31" s="261">
        <v>17</v>
      </c>
    </row>
    <row r="32" spans="1:11" s="212" customFormat="1" x14ac:dyDescent="0.2">
      <c r="A32" s="12"/>
      <c r="B32" s="7" t="s">
        <v>600</v>
      </c>
      <c r="C32" s="8">
        <f>C31</f>
        <v>0</v>
      </c>
      <c r="D32" s="8">
        <f t="shared" ref="D32:I32" si="13">D31</f>
        <v>0</v>
      </c>
      <c r="E32" s="8">
        <f t="shared" si="13"/>
        <v>0</v>
      </c>
      <c r="F32" s="8">
        <f t="shared" si="13"/>
        <v>0</v>
      </c>
      <c r="G32" s="8">
        <f t="shared" si="13"/>
        <v>0</v>
      </c>
      <c r="H32" s="8">
        <f t="shared" si="13"/>
        <v>0</v>
      </c>
      <c r="I32" s="8">
        <f t="shared" si="13"/>
        <v>0</v>
      </c>
      <c r="J32" s="211"/>
      <c r="K32" s="211"/>
    </row>
    <row r="33" spans="1:11" x14ac:dyDescent="0.2">
      <c r="A33" s="2" t="s">
        <v>602</v>
      </c>
      <c r="B33" s="296" t="s">
        <v>612</v>
      </c>
      <c r="C33" s="297"/>
      <c r="D33" s="297"/>
      <c r="E33" s="297"/>
      <c r="F33" s="297"/>
      <c r="G33" s="297"/>
      <c r="H33" s="297"/>
      <c r="I33" s="297"/>
      <c r="J33" s="210"/>
      <c r="K33" s="210"/>
    </row>
    <row r="34" spans="1:11" ht="63.75" x14ac:dyDescent="0.2">
      <c r="A34" s="3" t="s">
        <v>603</v>
      </c>
      <c r="B34" s="10" t="s">
        <v>682</v>
      </c>
      <c r="C34" s="5">
        <v>0</v>
      </c>
      <c r="D34" s="5">
        <v>0</v>
      </c>
      <c r="E34" s="6">
        <f>C34+D34</f>
        <v>0</v>
      </c>
      <c r="F34" s="5">
        <v>0</v>
      </c>
      <c r="G34" s="5">
        <v>0</v>
      </c>
      <c r="H34" s="6">
        <f>F34+G34</f>
        <v>0</v>
      </c>
      <c r="I34" s="6">
        <f>E34+H34</f>
        <v>0</v>
      </c>
      <c r="J34" s="210">
        <v>9</v>
      </c>
      <c r="K34" s="261">
        <v>22</v>
      </c>
    </row>
    <row r="35" spans="1:11" s="212" customFormat="1" x14ac:dyDescent="0.2">
      <c r="A35" s="12"/>
      <c r="B35" s="7" t="s">
        <v>692</v>
      </c>
      <c r="C35" s="8">
        <f>C34</f>
        <v>0</v>
      </c>
      <c r="D35" s="8">
        <f t="shared" ref="D35:I35" si="14">D34</f>
        <v>0</v>
      </c>
      <c r="E35" s="8">
        <f t="shared" si="14"/>
        <v>0</v>
      </c>
      <c r="F35" s="8">
        <f t="shared" si="14"/>
        <v>0</v>
      </c>
      <c r="G35" s="8">
        <f t="shared" si="14"/>
        <v>0</v>
      </c>
      <c r="H35" s="8">
        <f t="shared" si="14"/>
        <v>0</v>
      </c>
      <c r="I35" s="8">
        <f t="shared" si="14"/>
        <v>0</v>
      </c>
      <c r="J35" s="211"/>
      <c r="K35" s="211"/>
    </row>
    <row r="36" spans="1:11" x14ac:dyDescent="0.2">
      <c r="A36" s="2" t="s">
        <v>604</v>
      </c>
      <c r="B36" s="296" t="s">
        <v>555</v>
      </c>
      <c r="C36" s="297"/>
      <c r="D36" s="297"/>
      <c r="E36" s="297"/>
      <c r="F36" s="297"/>
      <c r="G36" s="297"/>
      <c r="H36" s="297"/>
      <c r="I36" s="297"/>
      <c r="J36" s="210"/>
      <c r="K36" s="210"/>
    </row>
    <row r="37" spans="1:11" x14ac:dyDescent="0.2">
      <c r="A37" s="3" t="s">
        <v>605</v>
      </c>
      <c r="B37" s="9" t="s">
        <v>125</v>
      </c>
      <c r="C37" s="5">
        <v>0</v>
      </c>
      <c r="D37" s="5">
        <v>0</v>
      </c>
      <c r="E37" s="6">
        <f t="shared" ref="E37:E41" si="15">C37+D37</f>
        <v>0</v>
      </c>
      <c r="F37" s="5">
        <v>0</v>
      </c>
      <c r="G37" s="5">
        <v>0</v>
      </c>
      <c r="H37" s="6">
        <f t="shared" ref="H37:H41" si="16">F37+G37</f>
        <v>0</v>
      </c>
      <c r="I37" s="6">
        <f t="shared" ref="I37:I41" si="17">E37+H37</f>
        <v>0</v>
      </c>
      <c r="J37" s="210">
        <v>14</v>
      </c>
      <c r="K37" s="261">
        <v>42</v>
      </c>
    </row>
    <row r="38" spans="1:11" ht="25.5" customHeight="1" x14ac:dyDescent="0.2">
      <c r="A38" s="3" t="s">
        <v>693</v>
      </c>
      <c r="B38" s="10" t="s">
        <v>683</v>
      </c>
      <c r="C38" s="5">
        <v>0</v>
      </c>
      <c r="D38" s="5">
        <v>0</v>
      </c>
      <c r="E38" s="6">
        <f t="shared" si="15"/>
        <v>0</v>
      </c>
      <c r="F38" s="5">
        <v>0</v>
      </c>
      <c r="G38" s="5">
        <v>0</v>
      </c>
      <c r="H38" s="6">
        <f t="shared" si="16"/>
        <v>0</v>
      </c>
      <c r="I38" s="6">
        <f t="shared" si="17"/>
        <v>0</v>
      </c>
      <c r="J38" s="210">
        <v>14</v>
      </c>
      <c r="K38" s="261">
        <v>43</v>
      </c>
    </row>
    <row r="39" spans="1:11" x14ac:dyDescent="0.2">
      <c r="A39" s="3" t="s">
        <v>694</v>
      </c>
      <c r="B39" s="10" t="s">
        <v>614</v>
      </c>
      <c r="C39" s="5">
        <v>0</v>
      </c>
      <c r="D39" s="5">
        <v>0</v>
      </c>
      <c r="E39" s="6">
        <f t="shared" si="15"/>
        <v>0</v>
      </c>
      <c r="F39" s="5">
        <v>0</v>
      </c>
      <c r="G39" s="5">
        <v>0</v>
      </c>
      <c r="H39" s="6">
        <f t="shared" si="16"/>
        <v>0</v>
      </c>
      <c r="I39" s="6">
        <f t="shared" si="17"/>
        <v>0</v>
      </c>
      <c r="J39" s="210">
        <v>14</v>
      </c>
      <c r="K39" s="261">
        <v>44</v>
      </c>
    </row>
    <row r="40" spans="1:11" x14ac:dyDescent="0.2">
      <c r="A40" s="3" t="s">
        <v>695</v>
      </c>
      <c r="B40" s="10" t="s">
        <v>126</v>
      </c>
      <c r="C40" s="5">
        <v>0</v>
      </c>
      <c r="D40" s="5">
        <v>0</v>
      </c>
      <c r="E40" s="6">
        <f t="shared" si="15"/>
        <v>0</v>
      </c>
      <c r="F40" s="5">
        <v>0</v>
      </c>
      <c r="G40" s="5">
        <v>0</v>
      </c>
      <c r="H40" s="6">
        <f t="shared" si="16"/>
        <v>0</v>
      </c>
      <c r="I40" s="6">
        <f t="shared" si="17"/>
        <v>0</v>
      </c>
      <c r="J40" s="210">
        <v>14</v>
      </c>
      <c r="K40" s="261">
        <v>45</v>
      </c>
    </row>
    <row r="41" spans="1:11" x14ac:dyDescent="0.2">
      <c r="A41" s="3" t="s">
        <v>696</v>
      </c>
      <c r="B41" s="10" t="s">
        <v>127</v>
      </c>
      <c r="C41" s="5">
        <v>0</v>
      </c>
      <c r="D41" s="5">
        <v>0</v>
      </c>
      <c r="E41" s="6">
        <f t="shared" si="15"/>
        <v>0</v>
      </c>
      <c r="F41" s="5">
        <v>0</v>
      </c>
      <c r="G41" s="5">
        <v>0</v>
      </c>
      <c r="H41" s="6">
        <f t="shared" si="16"/>
        <v>0</v>
      </c>
      <c r="I41" s="6">
        <f t="shared" si="17"/>
        <v>0</v>
      </c>
      <c r="J41" s="210">
        <v>14</v>
      </c>
      <c r="K41" s="261">
        <v>46</v>
      </c>
    </row>
    <row r="42" spans="1:11" s="212" customFormat="1" x14ac:dyDescent="0.2">
      <c r="A42" s="3"/>
      <c r="B42" s="7" t="s">
        <v>606</v>
      </c>
      <c r="C42" s="8">
        <f>SUM(C37:C41)</f>
        <v>0</v>
      </c>
      <c r="D42" s="8">
        <f t="shared" ref="D42:I42" si="18">SUM(D37:D41)</f>
        <v>0</v>
      </c>
      <c r="E42" s="8">
        <f t="shared" si="18"/>
        <v>0</v>
      </c>
      <c r="F42" s="8">
        <f t="shared" si="18"/>
        <v>0</v>
      </c>
      <c r="G42" s="8">
        <f t="shared" si="18"/>
        <v>0</v>
      </c>
      <c r="H42" s="8">
        <f t="shared" si="18"/>
        <v>0</v>
      </c>
      <c r="I42" s="8">
        <f t="shared" si="18"/>
        <v>0</v>
      </c>
      <c r="J42" s="211"/>
      <c r="K42" s="262"/>
    </row>
    <row r="43" spans="1:11" x14ac:dyDescent="0.2">
      <c r="A43" s="2" t="s">
        <v>607</v>
      </c>
      <c r="B43" s="296" t="s">
        <v>619</v>
      </c>
      <c r="C43" s="297"/>
      <c r="D43" s="297"/>
      <c r="E43" s="297"/>
      <c r="F43" s="297"/>
      <c r="G43" s="297"/>
      <c r="H43" s="297"/>
      <c r="I43" s="297"/>
      <c r="J43" s="210"/>
      <c r="K43" s="210"/>
    </row>
    <row r="44" spans="1:11" x14ac:dyDescent="0.2">
      <c r="A44" s="3" t="s">
        <v>608</v>
      </c>
      <c r="B44" s="4" t="s">
        <v>556</v>
      </c>
      <c r="C44" s="5">
        <v>0</v>
      </c>
      <c r="D44" s="5">
        <v>0</v>
      </c>
      <c r="E44" s="6">
        <f t="shared" ref="E44" si="19">C44+D44</f>
        <v>0</v>
      </c>
      <c r="F44" s="5">
        <v>0</v>
      </c>
      <c r="G44" s="5">
        <v>0</v>
      </c>
      <c r="H44" s="6">
        <f t="shared" ref="H44" si="20">F44+G44</f>
        <v>0</v>
      </c>
      <c r="I44" s="6">
        <f t="shared" ref="I44" si="21">E44+H44</f>
        <v>0</v>
      </c>
      <c r="J44" s="213">
        <v>17</v>
      </c>
      <c r="K44" s="261">
        <v>59</v>
      </c>
    </row>
    <row r="45" spans="1:11" s="212" customFormat="1" x14ac:dyDescent="0.2">
      <c r="A45" s="3"/>
      <c r="B45" s="7" t="s">
        <v>609</v>
      </c>
      <c r="C45" s="8">
        <f>C44</f>
        <v>0</v>
      </c>
      <c r="D45" s="8">
        <f t="shared" ref="D45:I45" si="22">D44</f>
        <v>0</v>
      </c>
      <c r="E45" s="8">
        <f t="shared" si="22"/>
        <v>0</v>
      </c>
      <c r="F45" s="8">
        <f t="shared" si="22"/>
        <v>0</v>
      </c>
      <c r="G45" s="8">
        <f t="shared" si="22"/>
        <v>0</v>
      </c>
      <c r="H45" s="8">
        <f t="shared" si="22"/>
        <v>0</v>
      </c>
      <c r="I45" s="8">
        <f t="shared" si="22"/>
        <v>0</v>
      </c>
      <c r="J45" s="211"/>
      <c r="K45" s="262"/>
    </row>
    <row r="46" spans="1:11" x14ac:dyDescent="0.2">
      <c r="A46" s="2" t="s">
        <v>610</v>
      </c>
      <c r="B46" s="296" t="s">
        <v>792</v>
      </c>
      <c r="C46" s="297"/>
      <c r="D46" s="297"/>
      <c r="E46" s="297"/>
      <c r="F46" s="297"/>
      <c r="G46" s="297"/>
      <c r="H46" s="297"/>
      <c r="I46" s="297"/>
      <c r="J46" s="210"/>
      <c r="K46" s="261"/>
    </row>
    <row r="47" spans="1:11" s="212" customFormat="1" ht="91.5" customHeight="1" x14ac:dyDescent="0.2">
      <c r="A47" s="3" t="s">
        <v>611</v>
      </c>
      <c r="B47" s="10" t="s">
        <v>789</v>
      </c>
      <c r="C47" s="5">
        <v>0</v>
      </c>
      <c r="D47" s="5">
        <v>0</v>
      </c>
      <c r="E47" s="6">
        <f>C47+D47</f>
        <v>0</v>
      </c>
      <c r="F47" s="5">
        <v>0</v>
      </c>
      <c r="G47" s="5">
        <v>0</v>
      </c>
      <c r="H47" s="6">
        <f>F47+G47</f>
        <v>0</v>
      </c>
      <c r="I47" s="6">
        <f>E47+H47</f>
        <v>0</v>
      </c>
      <c r="J47" s="210">
        <v>25</v>
      </c>
      <c r="K47" s="261">
        <v>87</v>
      </c>
    </row>
    <row r="48" spans="1:11" s="212" customFormat="1" x14ac:dyDescent="0.2">
      <c r="A48" s="3"/>
      <c r="B48" s="7" t="s">
        <v>621</v>
      </c>
      <c r="C48" s="8">
        <f>C47</f>
        <v>0</v>
      </c>
      <c r="D48" s="8">
        <f t="shared" ref="D48:I48" si="23">D47</f>
        <v>0</v>
      </c>
      <c r="E48" s="8">
        <f t="shared" si="23"/>
        <v>0</v>
      </c>
      <c r="F48" s="8">
        <f t="shared" si="23"/>
        <v>0</v>
      </c>
      <c r="G48" s="8">
        <f t="shared" si="23"/>
        <v>0</v>
      </c>
      <c r="H48" s="8">
        <f t="shared" si="23"/>
        <v>0</v>
      </c>
      <c r="I48" s="8">
        <f t="shared" si="23"/>
        <v>0</v>
      </c>
      <c r="J48" s="211"/>
      <c r="K48" s="211"/>
    </row>
    <row r="49" spans="1:11" s="215" customFormat="1" x14ac:dyDescent="0.2">
      <c r="A49" s="13" t="s">
        <v>613</v>
      </c>
      <c r="B49" s="296" t="s">
        <v>558</v>
      </c>
      <c r="C49" s="297"/>
      <c r="D49" s="297"/>
      <c r="E49" s="297"/>
      <c r="F49" s="297"/>
      <c r="G49" s="297"/>
      <c r="H49" s="297"/>
      <c r="I49" s="297"/>
      <c r="J49" s="214"/>
      <c r="K49" s="214"/>
    </row>
    <row r="50" spans="1:11" ht="21" customHeight="1" x14ac:dyDescent="0.2">
      <c r="A50" s="3" t="s">
        <v>620</v>
      </c>
      <c r="B50" s="10" t="s">
        <v>136</v>
      </c>
      <c r="C50" s="11">
        <v>0</v>
      </c>
      <c r="D50" s="11">
        <v>0</v>
      </c>
      <c r="E50" s="6">
        <f>C50+D50</f>
        <v>0</v>
      </c>
      <c r="F50" s="5">
        <v>0</v>
      </c>
      <c r="G50" s="5">
        <v>0</v>
      </c>
      <c r="H50" s="6">
        <f>F50+G50</f>
        <v>0</v>
      </c>
      <c r="I50" s="6">
        <f>E50+H50</f>
        <v>0</v>
      </c>
      <c r="J50" s="210">
        <v>7</v>
      </c>
      <c r="K50" s="261">
        <v>15</v>
      </c>
    </row>
    <row r="51" spans="1:11" s="212" customFormat="1" x14ac:dyDescent="0.2">
      <c r="A51" s="3"/>
      <c r="B51" s="7" t="s">
        <v>697</v>
      </c>
      <c r="C51" s="8">
        <f>C50</f>
        <v>0</v>
      </c>
      <c r="D51" s="8">
        <f t="shared" ref="D51:I51" si="24">D50</f>
        <v>0</v>
      </c>
      <c r="E51" s="8">
        <f t="shared" si="24"/>
        <v>0</v>
      </c>
      <c r="F51" s="8">
        <f t="shared" si="24"/>
        <v>0</v>
      </c>
      <c r="G51" s="8">
        <f t="shared" si="24"/>
        <v>0</v>
      </c>
      <c r="H51" s="8">
        <f t="shared" si="24"/>
        <v>0</v>
      </c>
      <c r="I51" s="8">
        <f t="shared" si="24"/>
        <v>0</v>
      </c>
      <c r="J51" s="211"/>
      <c r="K51" s="211"/>
    </row>
    <row r="52" spans="1:11" s="212" customFormat="1" ht="25.5" x14ac:dyDescent="0.2">
      <c r="A52" s="13" t="s">
        <v>698</v>
      </c>
      <c r="B52" s="14" t="s">
        <v>559</v>
      </c>
      <c r="C52" s="8"/>
      <c r="D52" s="8"/>
      <c r="E52" s="8"/>
      <c r="F52" s="8"/>
      <c r="G52" s="8"/>
      <c r="H52" s="8"/>
      <c r="I52" s="8"/>
      <c r="J52" s="211"/>
      <c r="K52" s="211"/>
    </row>
    <row r="53" spans="1:11" s="212" customFormat="1" ht="25.5" x14ac:dyDescent="0.2">
      <c r="A53" s="3" t="s">
        <v>618</v>
      </c>
      <c r="B53" s="36" t="s">
        <v>685</v>
      </c>
      <c r="C53" s="5">
        <v>0</v>
      </c>
      <c r="D53" s="5">
        <v>0</v>
      </c>
      <c r="E53" s="6">
        <f t="shared" ref="E53:E58" si="25">C53+D53</f>
        <v>0</v>
      </c>
      <c r="F53" s="5">
        <v>0</v>
      </c>
      <c r="G53" s="5">
        <v>0</v>
      </c>
      <c r="H53" s="6">
        <f>F53+G53</f>
        <v>0</v>
      </c>
      <c r="I53" s="6">
        <f>E53+H53</f>
        <v>0</v>
      </c>
      <c r="J53" s="213">
        <v>29</v>
      </c>
      <c r="K53" s="263">
        <v>104</v>
      </c>
    </row>
    <row r="54" spans="1:11" s="212" customFormat="1" x14ac:dyDescent="0.2">
      <c r="A54" s="3" t="s">
        <v>699</v>
      </c>
      <c r="B54" s="36" t="s">
        <v>686</v>
      </c>
      <c r="C54" s="5">
        <v>0</v>
      </c>
      <c r="D54" s="5">
        <v>0</v>
      </c>
      <c r="E54" s="6">
        <f t="shared" si="25"/>
        <v>0</v>
      </c>
      <c r="F54" s="5">
        <v>0</v>
      </c>
      <c r="G54" s="5">
        <v>0</v>
      </c>
      <c r="H54" s="6">
        <f t="shared" ref="H54:H58" si="26">F54+G54</f>
        <v>0</v>
      </c>
      <c r="I54" s="6">
        <f t="shared" ref="I54:I58" si="27">E54+H54</f>
        <v>0</v>
      </c>
      <c r="J54" s="213">
        <v>29</v>
      </c>
      <c r="K54" s="263">
        <v>108</v>
      </c>
    </row>
    <row r="55" spans="1:11" s="212" customFormat="1" ht="25.5" x14ac:dyDescent="0.2">
      <c r="A55" s="3" t="s">
        <v>700</v>
      </c>
      <c r="B55" s="36" t="s">
        <v>687</v>
      </c>
      <c r="C55" s="5">
        <v>0</v>
      </c>
      <c r="D55" s="5">
        <v>0</v>
      </c>
      <c r="E55" s="6">
        <f t="shared" si="25"/>
        <v>0</v>
      </c>
      <c r="F55" s="5">
        <v>0</v>
      </c>
      <c r="G55" s="5">
        <v>0</v>
      </c>
      <c r="H55" s="6">
        <f t="shared" si="26"/>
        <v>0</v>
      </c>
      <c r="I55" s="6">
        <f t="shared" si="27"/>
        <v>0</v>
      </c>
      <c r="J55" s="213">
        <v>29</v>
      </c>
      <c r="K55" s="263">
        <v>111</v>
      </c>
    </row>
    <row r="56" spans="1:11" s="212" customFormat="1" ht="25.5" x14ac:dyDescent="0.2">
      <c r="A56" s="3" t="s">
        <v>701</v>
      </c>
      <c r="B56" s="36" t="s">
        <v>688</v>
      </c>
      <c r="C56" s="5">
        <v>0</v>
      </c>
      <c r="D56" s="5">
        <v>0</v>
      </c>
      <c r="E56" s="6">
        <f t="shared" si="25"/>
        <v>0</v>
      </c>
      <c r="F56" s="5">
        <v>0</v>
      </c>
      <c r="G56" s="5">
        <v>0</v>
      </c>
      <c r="H56" s="6">
        <f t="shared" si="26"/>
        <v>0</v>
      </c>
      <c r="I56" s="6">
        <f t="shared" si="27"/>
        <v>0</v>
      </c>
      <c r="J56" s="213">
        <v>29</v>
      </c>
      <c r="K56" s="263">
        <v>112</v>
      </c>
    </row>
    <row r="57" spans="1:11" s="212" customFormat="1" ht="38.25" x14ac:dyDescent="0.2">
      <c r="A57" s="3" t="s">
        <v>702</v>
      </c>
      <c r="B57" s="36" t="s">
        <v>690</v>
      </c>
      <c r="C57" s="5">
        <v>0</v>
      </c>
      <c r="D57" s="5">
        <v>0</v>
      </c>
      <c r="E57" s="6">
        <f t="shared" si="25"/>
        <v>0</v>
      </c>
      <c r="F57" s="5">
        <v>0</v>
      </c>
      <c r="G57" s="5">
        <v>0</v>
      </c>
      <c r="H57" s="6">
        <f t="shared" si="26"/>
        <v>0</v>
      </c>
      <c r="I57" s="6">
        <f t="shared" si="27"/>
        <v>0</v>
      </c>
      <c r="J57" s="213">
        <v>29</v>
      </c>
      <c r="K57" s="263">
        <v>114</v>
      </c>
    </row>
    <row r="58" spans="1:11" s="212" customFormat="1" x14ac:dyDescent="0.2">
      <c r="A58" s="3" t="s">
        <v>703</v>
      </c>
      <c r="B58" s="36" t="s">
        <v>689</v>
      </c>
      <c r="C58" s="5">
        <v>0</v>
      </c>
      <c r="D58" s="5">
        <v>0</v>
      </c>
      <c r="E58" s="6">
        <f t="shared" si="25"/>
        <v>0</v>
      </c>
      <c r="F58" s="5">
        <v>0</v>
      </c>
      <c r="G58" s="5">
        <v>0</v>
      </c>
      <c r="H58" s="6">
        <f t="shared" si="26"/>
        <v>0</v>
      </c>
      <c r="I58" s="6">
        <f t="shared" si="27"/>
        <v>0</v>
      </c>
      <c r="J58" s="213">
        <v>29</v>
      </c>
      <c r="K58" s="263">
        <v>122</v>
      </c>
    </row>
    <row r="59" spans="1:11" s="212" customFormat="1" x14ac:dyDescent="0.2">
      <c r="A59" s="3"/>
      <c r="B59" s="7" t="s">
        <v>622</v>
      </c>
      <c r="C59" s="8">
        <f>SUM(C53:C58)</f>
        <v>0</v>
      </c>
      <c r="D59" s="8">
        <f t="shared" ref="D59:I59" si="28">SUM(D53:D58)</f>
        <v>0</v>
      </c>
      <c r="E59" s="8">
        <f t="shared" si="28"/>
        <v>0</v>
      </c>
      <c r="F59" s="8">
        <f t="shared" si="28"/>
        <v>0</v>
      </c>
      <c r="G59" s="8">
        <f t="shared" si="28"/>
        <v>0</v>
      </c>
      <c r="H59" s="8">
        <f t="shared" si="28"/>
        <v>0</v>
      </c>
      <c r="I59" s="8">
        <f t="shared" si="28"/>
        <v>0</v>
      </c>
      <c r="J59" s="211"/>
      <c r="K59" s="211"/>
    </row>
    <row r="60" spans="1:11" s="212" customFormat="1" x14ac:dyDescent="0.2">
      <c r="A60" s="3"/>
      <c r="B60" s="7"/>
      <c r="C60" s="8"/>
      <c r="D60" s="8"/>
      <c r="E60" s="8"/>
      <c r="F60" s="8"/>
      <c r="G60" s="8"/>
      <c r="H60" s="8"/>
      <c r="I60" s="8"/>
      <c r="J60" s="256"/>
      <c r="K60" s="256"/>
    </row>
    <row r="61" spans="1:11" s="255" customFormat="1" ht="15" x14ac:dyDescent="0.2">
      <c r="A61" s="3"/>
      <c r="B61" s="253" t="s">
        <v>560</v>
      </c>
      <c r="C61" s="8">
        <f t="shared" ref="C61:I61" si="29">C32+C35+C42+C45+C48+C51+C59</f>
        <v>0</v>
      </c>
      <c r="D61" s="8">
        <f t="shared" si="29"/>
        <v>0</v>
      </c>
      <c r="E61" s="8">
        <f t="shared" si="29"/>
        <v>0</v>
      </c>
      <c r="F61" s="8">
        <f t="shared" si="29"/>
        <v>0</v>
      </c>
      <c r="G61" s="8">
        <f t="shared" si="29"/>
        <v>0</v>
      </c>
      <c r="H61" s="8">
        <f t="shared" si="29"/>
        <v>0</v>
      </c>
      <c r="I61" s="8">
        <f t="shared" si="29"/>
        <v>0</v>
      </c>
      <c r="J61" s="254"/>
      <c r="K61" s="254"/>
    </row>
    <row r="62" spans="1:11" s="255" customFormat="1" ht="15" x14ac:dyDescent="0.2">
      <c r="A62" s="3"/>
      <c r="B62" s="253" t="s">
        <v>561</v>
      </c>
      <c r="C62" s="8">
        <f>C10+C13+C20+C25+C28</f>
        <v>0</v>
      </c>
      <c r="D62" s="8">
        <f t="shared" ref="D62:I62" si="30">D10+D13+D20+D25+D28</f>
        <v>0</v>
      </c>
      <c r="E62" s="8">
        <f t="shared" si="30"/>
        <v>0</v>
      </c>
      <c r="F62" s="8">
        <f t="shared" si="30"/>
        <v>0</v>
      </c>
      <c r="G62" s="8">
        <f t="shared" si="30"/>
        <v>0</v>
      </c>
      <c r="H62" s="8">
        <f t="shared" si="30"/>
        <v>0</v>
      </c>
      <c r="I62" s="8">
        <f t="shared" si="30"/>
        <v>0</v>
      </c>
      <c r="J62" s="254"/>
      <c r="K62" s="254"/>
    </row>
    <row r="63" spans="1:11" s="212" customFormat="1" x14ac:dyDescent="0.2">
      <c r="A63" s="3"/>
      <c r="B63" s="7" t="s">
        <v>140</v>
      </c>
      <c r="C63" s="8">
        <f>C61+C62</f>
        <v>0</v>
      </c>
      <c r="D63" s="8">
        <f t="shared" ref="D63:I63" si="31">D61+D62</f>
        <v>0</v>
      </c>
      <c r="E63" s="8">
        <f t="shared" si="31"/>
        <v>0</v>
      </c>
      <c r="F63" s="8">
        <f t="shared" si="31"/>
        <v>0</v>
      </c>
      <c r="G63" s="8">
        <f t="shared" si="31"/>
        <v>0</v>
      </c>
      <c r="H63" s="8">
        <f t="shared" si="31"/>
        <v>0</v>
      </c>
      <c r="I63" s="8">
        <f t="shared" si="31"/>
        <v>0</v>
      </c>
    </row>
    <row r="64" spans="1:11" s="216" customFormat="1" x14ac:dyDescent="0.2">
      <c r="A64" s="15"/>
      <c r="B64" s="16"/>
      <c r="C64" s="17"/>
      <c r="D64" s="17"/>
      <c r="E64" s="17"/>
      <c r="F64" s="17"/>
      <c r="G64" s="17"/>
      <c r="H64" s="17"/>
      <c r="I64" s="17"/>
    </row>
    <row r="65" spans="1:9" x14ac:dyDescent="0.2">
      <c r="A65" s="18"/>
      <c r="B65" s="19"/>
      <c r="C65" s="17"/>
      <c r="D65" s="17"/>
      <c r="E65" s="17"/>
      <c r="F65" s="17"/>
      <c r="G65" s="17"/>
      <c r="H65" s="17"/>
      <c r="I65" s="17"/>
    </row>
    <row r="66" spans="1:9" x14ac:dyDescent="0.2">
      <c r="A66" s="20" t="s">
        <v>141</v>
      </c>
      <c r="B66" s="21" t="s">
        <v>142</v>
      </c>
      <c r="C66" s="22" t="s">
        <v>143</v>
      </c>
      <c r="D66" s="17"/>
      <c r="E66" s="17"/>
      <c r="F66" s="17"/>
      <c r="G66" s="17"/>
      <c r="H66" s="17"/>
      <c r="I66" s="264"/>
    </row>
    <row r="67" spans="1:9" x14ac:dyDescent="0.2">
      <c r="A67" s="23" t="s">
        <v>144</v>
      </c>
      <c r="B67" s="20" t="s">
        <v>145</v>
      </c>
      <c r="C67" s="24">
        <f>I63</f>
        <v>0</v>
      </c>
      <c r="D67" s="17"/>
      <c r="E67" s="17"/>
      <c r="F67" s="17"/>
      <c r="G67" s="17"/>
      <c r="H67" s="17"/>
      <c r="I67" s="17"/>
    </row>
    <row r="68" spans="1:9" x14ac:dyDescent="0.2">
      <c r="A68" s="23" t="s">
        <v>146</v>
      </c>
      <c r="B68" s="23" t="s">
        <v>147</v>
      </c>
      <c r="C68" s="25">
        <f>H63</f>
        <v>0</v>
      </c>
      <c r="D68" s="17"/>
      <c r="E68" s="17"/>
      <c r="F68" s="17"/>
      <c r="G68" s="17"/>
      <c r="H68" s="17"/>
      <c r="I68" s="17"/>
    </row>
    <row r="69" spans="1:9" x14ac:dyDescent="0.2">
      <c r="A69" s="23" t="s">
        <v>148</v>
      </c>
      <c r="B69" s="23" t="s">
        <v>149</v>
      </c>
      <c r="C69" s="25">
        <f>C67-C68</f>
        <v>0</v>
      </c>
      <c r="D69" s="26"/>
      <c r="E69" s="26"/>
      <c r="F69" s="17"/>
      <c r="G69" s="17"/>
      <c r="H69" s="26"/>
      <c r="I69" s="26"/>
    </row>
    <row r="70" spans="1:9" x14ac:dyDescent="0.2">
      <c r="A70" s="23" t="s">
        <v>150</v>
      </c>
      <c r="B70" s="20" t="s">
        <v>151</v>
      </c>
      <c r="C70" s="24">
        <f>SUM(C71:C72)</f>
        <v>0</v>
      </c>
      <c r="D70" s="26"/>
      <c r="E70" s="26"/>
      <c r="F70" s="17"/>
      <c r="G70" s="17"/>
      <c r="H70" s="26"/>
      <c r="I70" s="26"/>
    </row>
    <row r="71" spans="1:9" ht="25.5" customHeight="1" x14ac:dyDescent="0.2">
      <c r="A71" s="23" t="s">
        <v>152</v>
      </c>
      <c r="B71" s="23" t="s">
        <v>153</v>
      </c>
      <c r="C71" s="27">
        <f>C76+C78</f>
        <v>0</v>
      </c>
      <c r="D71" s="304" t="s">
        <v>704</v>
      </c>
      <c r="E71" s="305"/>
      <c r="F71" s="305"/>
      <c r="G71" s="305"/>
      <c r="H71" s="305"/>
      <c r="I71" s="305"/>
    </row>
    <row r="72" spans="1:9" ht="25.5" x14ac:dyDescent="0.2">
      <c r="A72" s="23" t="s">
        <v>154</v>
      </c>
      <c r="B72" s="23" t="s">
        <v>155</v>
      </c>
      <c r="C72" s="25">
        <f>H63</f>
        <v>0</v>
      </c>
      <c r="D72" s="26"/>
      <c r="E72" s="26"/>
      <c r="F72" s="26"/>
      <c r="G72" s="26"/>
      <c r="H72" s="26"/>
      <c r="I72" s="26"/>
    </row>
    <row r="73" spans="1:9" x14ac:dyDescent="0.2">
      <c r="A73" s="23" t="s">
        <v>156</v>
      </c>
      <c r="B73" s="20" t="s">
        <v>157</v>
      </c>
      <c r="C73" s="24">
        <f>C67-C70</f>
        <v>0</v>
      </c>
      <c r="D73" s="26"/>
      <c r="E73" s="26"/>
      <c r="F73" s="26"/>
      <c r="G73" s="26"/>
      <c r="H73" s="26"/>
      <c r="I73" s="26"/>
    </row>
    <row r="74" spans="1:9" x14ac:dyDescent="0.2">
      <c r="A74" s="28"/>
      <c r="B74" s="23"/>
      <c r="C74" s="25"/>
      <c r="D74" s="17"/>
      <c r="E74" s="17"/>
      <c r="F74" s="17"/>
      <c r="G74" s="17"/>
      <c r="H74" s="17"/>
      <c r="I74" s="17"/>
    </row>
    <row r="75" spans="1:9" x14ac:dyDescent="0.2">
      <c r="A75" s="28"/>
      <c r="B75" s="23" t="s">
        <v>158</v>
      </c>
      <c r="C75" s="24">
        <f>E61</f>
        <v>0</v>
      </c>
      <c r="D75" s="17"/>
      <c r="E75" s="17"/>
      <c r="F75" s="17"/>
      <c r="G75" s="17"/>
      <c r="H75" s="17"/>
      <c r="I75" s="17"/>
    </row>
    <row r="76" spans="1:9" ht="25.5" customHeight="1" x14ac:dyDescent="0.2">
      <c r="A76" s="217"/>
      <c r="B76" s="23" t="s">
        <v>563</v>
      </c>
      <c r="C76" s="29">
        <v>0</v>
      </c>
      <c r="D76" s="304"/>
      <c r="E76" s="305"/>
      <c r="F76" s="305"/>
      <c r="G76" s="305"/>
      <c r="H76" s="305"/>
      <c r="I76" s="305"/>
    </row>
    <row r="77" spans="1:9" x14ac:dyDescent="0.2">
      <c r="A77" s="217"/>
      <c r="B77" s="23" t="s">
        <v>159</v>
      </c>
      <c r="C77" s="24">
        <f>E62</f>
        <v>0</v>
      </c>
    </row>
    <row r="78" spans="1:9" ht="25.5" x14ac:dyDescent="0.2">
      <c r="A78" s="217"/>
      <c r="B78" s="23" t="s">
        <v>562</v>
      </c>
      <c r="C78" s="29">
        <v>0</v>
      </c>
    </row>
    <row r="80" spans="1:9" x14ac:dyDescent="0.2">
      <c r="B80" s="23" t="s">
        <v>549</v>
      </c>
      <c r="C80" s="29">
        <v>0</v>
      </c>
    </row>
    <row r="81" spans="2:3" x14ac:dyDescent="0.2">
      <c r="B81" s="23" t="s">
        <v>550</v>
      </c>
      <c r="C81" s="29">
        <v>0</v>
      </c>
    </row>
    <row r="82" spans="2:3" x14ac:dyDescent="0.2">
      <c r="B82" s="20" t="s">
        <v>551</v>
      </c>
      <c r="C82" s="24">
        <f>SUM(C80:C81)</f>
        <v>0</v>
      </c>
    </row>
  </sheetData>
  <sheetProtection algorithmName="SHA-512" hashValue="H388jloPrZ9eoNdDvkeaPTOinGB0FYAoGyBVejBy9sVTnVMN6WM7FzkY8zKWJf/aQFo6qnbaTegj0e9Gzom5gg==" saltValue="oG/Oabkisfez/Wu7tk6ZLg==" spinCount="100000" sheet="1" objects="1" scenarios="1" formatColumns="0" formatRows="0"/>
  <mergeCells count="23">
    <mergeCell ref="B46:I46"/>
    <mergeCell ref="B49:I49"/>
    <mergeCell ref="D71:I71"/>
    <mergeCell ref="D76:I76"/>
    <mergeCell ref="B26:I26"/>
    <mergeCell ref="A29:K29"/>
    <mergeCell ref="B30:I30"/>
    <mergeCell ref="B33:I33"/>
    <mergeCell ref="B36:I36"/>
    <mergeCell ref="B43:I43"/>
    <mergeCell ref="B21:I21"/>
    <mergeCell ref="A1:I1"/>
    <mergeCell ref="A3:A4"/>
    <mergeCell ref="B3:B4"/>
    <mergeCell ref="C3:D3"/>
    <mergeCell ref="E3:E4"/>
    <mergeCell ref="F3:G3"/>
    <mergeCell ref="H3:H4"/>
    <mergeCell ref="I3:I4"/>
    <mergeCell ref="A5:K5"/>
    <mergeCell ref="B6:I6"/>
    <mergeCell ref="B11:I11"/>
    <mergeCell ref="B14:I14"/>
  </mergeCells>
  <pageMargins left="0.7" right="0.7" top="0.75" bottom="0.75" header="0.3" footer="0.3"/>
  <pageSetup paperSize="9" scale="84"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pageSetUpPr fitToPage="1"/>
  </sheetPr>
  <dimension ref="A1:T162"/>
  <sheetViews>
    <sheetView zoomScale="90" zoomScaleNormal="90" workbookViewId="0">
      <selection activeCell="E146" sqref="E146"/>
    </sheetView>
  </sheetViews>
  <sheetFormatPr defaultColWidth="9.140625" defaultRowHeight="12.75" x14ac:dyDescent="0.2"/>
  <cols>
    <col min="1" max="1" width="6.7109375" style="246" bestFit="1" customWidth="1"/>
    <col min="2" max="2" width="44.85546875" style="247" customWidth="1"/>
    <col min="3" max="3" width="13" style="223" customWidth="1"/>
    <col min="4" max="5" width="12.7109375" style="223" customWidth="1"/>
    <col min="6" max="6" width="12.28515625" style="223" customWidth="1"/>
    <col min="7" max="7" width="11.85546875" style="223" customWidth="1"/>
    <col min="8" max="8" width="12.5703125" style="223" customWidth="1"/>
    <col min="9" max="9" width="12.42578125" style="223" customWidth="1"/>
    <col min="10" max="10" width="13" style="223" customWidth="1"/>
    <col min="11" max="11" width="13.140625" style="223" customWidth="1"/>
    <col min="12" max="12" width="12.5703125" style="223" customWidth="1"/>
    <col min="13" max="222" width="9.140625" style="220"/>
    <col min="223" max="223" width="6.140625" style="220" customWidth="1"/>
    <col min="224" max="224" width="79.5703125" style="220" customWidth="1"/>
    <col min="225" max="228" width="14.7109375" style="220" customWidth="1"/>
    <col min="229" max="478" width="9.140625" style="220"/>
    <col min="479" max="479" width="6.140625" style="220" customWidth="1"/>
    <col min="480" max="480" width="79.5703125" style="220" customWidth="1"/>
    <col min="481" max="484" width="14.7109375" style="220" customWidth="1"/>
    <col min="485" max="734" width="9.140625" style="220"/>
    <col min="735" max="735" width="6.140625" style="220" customWidth="1"/>
    <col min="736" max="736" width="79.5703125" style="220" customWidth="1"/>
    <col min="737" max="740" width="14.7109375" style="220" customWidth="1"/>
    <col min="741" max="990" width="9.140625" style="220"/>
    <col min="991" max="991" width="6.140625" style="220" customWidth="1"/>
    <col min="992" max="992" width="79.5703125" style="220" customWidth="1"/>
    <col min="993" max="996" width="14.7109375" style="220" customWidth="1"/>
    <col min="997" max="1246" width="9.140625" style="220"/>
    <col min="1247" max="1247" width="6.140625" style="220" customWidth="1"/>
    <col min="1248" max="1248" width="79.5703125" style="220" customWidth="1"/>
    <col min="1249" max="1252" width="14.7109375" style="220" customWidth="1"/>
    <col min="1253" max="1502" width="9.140625" style="220"/>
    <col min="1503" max="1503" width="6.140625" style="220" customWidth="1"/>
    <col min="1504" max="1504" width="79.5703125" style="220" customWidth="1"/>
    <col min="1505" max="1508" width="14.7109375" style="220" customWidth="1"/>
    <col min="1509" max="1758" width="9.140625" style="220"/>
    <col min="1759" max="1759" width="6.140625" style="220" customWidth="1"/>
    <col min="1760" max="1760" width="79.5703125" style="220" customWidth="1"/>
    <col min="1761" max="1764" width="14.7109375" style="220" customWidth="1"/>
    <col min="1765" max="2014" width="9.140625" style="220"/>
    <col min="2015" max="2015" width="6.140625" style="220" customWidth="1"/>
    <col min="2016" max="2016" width="79.5703125" style="220" customWidth="1"/>
    <col min="2017" max="2020" width="14.7109375" style="220" customWidth="1"/>
    <col min="2021" max="2270" width="9.140625" style="220"/>
    <col min="2271" max="2271" width="6.140625" style="220" customWidth="1"/>
    <col min="2272" max="2272" width="79.5703125" style="220" customWidth="1"/>
    <col min="2273" max="2276" width="14.7109375" style="220" customWidth="1"/>
    <col min="2277" max="2526" width="9.140625" style="220"/>
    <col min="2527" max="2527" width="6.140625" style="220" customWidth="1"/>
    <col min="2528" max="2528" width="79.5703125" style="220" customWidth="1"/>
    <col min="2529" max="2532" width="14.7109375" style="220" customWidth="1"/>
    <col min="2533" max="2782" width="9.140625" style="220"/>
    <col min="2783" max="2783" width="6.140625" style="220" customWidth="1"/>
    <col min="2784" max="2784" width="79.5703125" style="220" customWidth="1"/>
    <col min="2785" max="2788" width="14.7109375" style="220" customWidth="1"/>
    <col min="2789" max="3038" width="9.140625" style="220"/>
    <col min="3039" max="3039" width="6.140625" style="220" customWidth="1"/>
    <col min="3040" max="3040" width="79.5703125" style="220" customWidth="1"/>
    <col min="3041" max="3044" width="14.7109375" style="220" customWidth="1"/>
    <col min="3045" max="3294" width="9.140625" style="220"/>
    <col min="3295" max="3295" width="6.140625" style="220" customWidth="1"/>
    <col min="3296" max="3296" width="79.5703125" style="220" customWidth="1"/>
    <col min="3297" max="3300" width="14.7109375" style="220" customWidth="1"/>
    <col min="3301" max="3550" width="9.140625" style="220"/>
    <col min="3551" max="3551" width="6.140625" style="220" customWidth="1"/>
    <col min="3552" max="3552" width="79.5703125" style="220" customWidth="1"/>
    <col min="3553" max="3556" width="14.7109375" style="220" customWidth="1"/>
    <col min="3557" max="3806" width="9.140625" style="220"/>
    <col min="3807" max="3807" width="6.140625" style="220" customWidth="1"/>
    <col min="3808" max="3808" width="79.5703125" style="220" customWidth="1"/>
    <col min="3809" max="3812" width="14.7109375" style="220" customWidth="1"/>
    <col min="3813" max="4062" width="9.140625" style="220"/>
    <col min="4063" max="4063" width="6.140625" style="220" customWidth="1"/>
    <col min="4064" max="4064" width="79.5703125" style="220" customWidth="1"/>
    <col min="4065" max="4068" width="14.7109375" style="220" customWidth="1"/>
    <col min="4069" max="4318" width="9.140625" style="220"/>
    <col min="4319" max="4319" width="6.140625" style="220" customWidth="1"/>
    <col min="4320" max="4320" width="79.5703125" style="220" customWidth="1"/>
    <col min="4321" max="4324" width="14.7109375" style="220" customWidth="1"/>
    <col min="4325" max="4574" width="9.140625" style="220"/>
    <col min="4575" max="4575" width="6.140625" style="220" customWidth="1"/>
    <col min="4576" max="4576" width="79.5703125" style="220" customWidth="1"/>
    <col min="4577" max="4580" width="14.7109375" style="220" customWidth="1"/>
    <col min="4581" max="4830" width="9.140625" style="220"/>
    <col min="4831" max="4831" width="6.140625" style="220" customWidth="1"/>
    <col min="4832" max="4832" width="79.5703125" style="220" customWidth="1"/>
    <col min="4833" max="4836" width="14.7109375" style="220" customWidth="1"/>
    <col min="4837" max="5086" width="9.140625" style="220"/>
    <col min="5087" max="5087" width="6.140625" style="220" customWidth="1"/>
    <col min="5088" max="5088" width="79.5703125" style="220" customWidth="1"/>
    <col min="5089" max="5092" width="14.7109375" style="220" customWidth="1"/>
    <col min="5093" max="5342" width="9.140625" style="220"/>
    <col min="5343" max="5343" width="6.140625" style="220" customWidth="1"/>
    <col min="5344" max="5344" width="79.5703125" style="220" customWidth="1"/>
    <col min="5345" max="5348" width="14.7109375" style="220" customWidth="1"/>
    <col min="5349" max="5598" width="9.140625" style="220"/>
    <col min="5599" max="5599" width="6.140625" style="220" customWidth="1"/>
    <col min="5600" max="5600" width="79.5703125" style="220" customWidth="1"/>
    <col min="5601" max="5604" width="14.7109375" style="220" customWidth="1"/>
    <col min="5605" max="5854" width="9.140625" style="220"/>
    <col min="5855" max="5855" width="6.140625" style="220" customWidth="1"/>
    <col min="5856" max="5856" width="79.5703125" style="220" customWidth="1"/>
    <col min="5857" max="5860" width="14.7109375" style="220" customWidth="1"/>
    <col min="5861" max="6110" width="9.140625" style="220"/>
    <col min="6111" max="6111" width="6.140625" style="220" customWidth="1"/>
    <col min="6112" max="6112" width="79.5703125" style="220" customWidth="1"/>
    <col min="6113" max="6116" width="14.7109375" style="220" customWidth="1"/>
    <col min="6117" max="6366" width="9.140625" style="220"/>
    <col min="6367" max="6367" width="6.140625" style="220" customWidth="1"/>
    <col min="6368" max="6368" width="79.5703125" style="220" customWidth="1"/>
    <col min="6369" max="6372" width="14.7109375" style="220" customWidth="1"/>
    <col min="6373" max="6622" width="9.140625" style="220"/>
    <col min="6623" max="6623" width="6.140625" style="220" customWidth="1"/>
    <col min="6624" max="6624" width="79.5703125" style="220" customWidth="1"/>
    <col min="6625" max="6628" width="14.7109375" style="220" customWidth="1"/>
    <col min="6629" max="6878" width="9.140625" style="220"/>
    <col min="6879" max="6879" width="6.140625" style="220" customWidth="1"/>
    <col min="6880" max="6880" width="79.5703125" style="220" customWidth="1"/>
    <col min="6881" max="6884" width="14.7109375" style="220" customWidth="1"/>
    <col min="6885" max="7134" width="9.140625" style="220"/>
    <col min="7135" max="7135" width="6.140625" style="220" customWidth="1"/>
    <col min="7136" max="7136" width="79.5703125" style="220" customWidth="1"/>
    <col min="7137" max="7140" width="14.7109375" style="220" customWidth="1"/>
    <col min="7141" max="7390" width="9.140625" style="220"/>
    <col min="7391" max="7391" width="6.140625" style="220" customWidth="1"/>
    <col min="7392" max="7392" width="79.5703125" style="220" customWidth="1"/>
    <col min="7393" max="7396" width="14.7109375" style="220" customWidth="1"/>
    <col min="7397" max="7646" width="9.140625" style="220"/>
    <col min="7647" max="7647" width="6.140625" style="220" customWidth="1"/>
    <col min="7648" max="7648" width="79.5703125" style="220" customWidth="1"/>
    <col min="7649" max="7652" width="14.7109375" style="220" customWidth="1"/>
    <col min="7653" max="7902" width="9.140625" style="220"/>
    <col min="7903" max="7903" width="6.140625" style="220" customWidth="1"/>
    <col min="7904" max="7904" width="79.5703125" style="220" customWidth="1"/>
    <col min="7905" max="7908" width="14.7109375" style="220" customWidth="1"/>
    <col min="7909" max="8158" width="9.140625" style="220"/>
    <col min="8159" max="8159" width="6.140625" style="220" customWidth="1"/>
    <col min="8160" max="8160" width="79.5703125" style="220" customWidth="1"/>
    <col min="8161" max="8164" width="14.7109375" style="220" customWidth="1"/>
    <col min="8165" max="8414" width="9.140625" style="220"/>
    <col min="8415" max="8415" width="6.140625" style="220" customWidth="1"/>
    <col min="8416" max="8416" width="79.5703125" style="220" customWidth="1"/>
    <col min="8417" max="8420" width="14.7109375" style="220" customWidth="1"/>
    <col min="8421" max="8670" width="9.140625" style="220"/>
    <col min="8671" max="8671" width="6.140625" style="220" customWidth="1"/>
    <col min="8672" max="8672" width="79.5703125" style="220" customWidth="1"/>
    <col min="8673" max="8676" width="14.7109375" style="220" customWidth="1"/>
    <col min="8677" max="8926" width="9.140625" style="220"/>
    <col min="8927" max="8927" width="6.140625" style="220" customWidth="1"/>
    <col min="8928" max="8928" width="79.5703125" style="220" customWidth="1"/>
    <col min="8929" max="8932" width="14.7109375" style="220" customWidth="1"/>
    <col min="8933" max="9182" width="9.140625" style="220"/>
    <col min="9183" max="9183" width="6.140625" style="220" customWidth="1"/>
    <col min="9184" max="9184" width="79.5703125" style="220" customWidth="1"/>
    <col min="9185" max="9188" width="14.7109375" style="220" customWidth="1"/>
    <col min="9189" max="9438" width="9.140625" style="220"/>
    <col min="9439" max="9439" width="6.140625" style="220" customWidth="1"/>
    <col min="9440" max="9440" width="79.5703125" style="220" customWidth="1"/>
    <col min="9441" max="9444" width="14.7109375" style="220" customWidth="1"/>
    <col min="9445" max="9694" width="9.140625" style="220"/>
    <col min="9695" max="9695" width="6.140625" style="220" customWidth="1"/>
    <col min="9696" max="9696" width="79.5703125" style="220" customWidth="1"/>
    <col min="9697" max="9700" width="14.7109375" style="220" customWidth="1"/>
    <col min="9701" max="9950" width="9.140625" style="220"/>
    <col min="9951" max="9951" width="6.140625" style="220" customWidth="1"/>
    <col min="9952" max="9952" width="79.5703125" style="220" customWidth="1"/>
    <col min="9953" max="9956" width="14.7109375" style="220" customWidth="1"/>
    <col min="9957" max="10206" width="9.140625" style="220"/>
    <col min="10207" max="10207" width="6.140625" style="220" customWidth="1"/>
    <col min="10208" max="10208" width="79.5703125" style="220" customWidth="1"/>
    <col min="10209" max="10212" width="14.7109375" style="220" customWidth="1"/>
    <col min="10213" max="10462" width="9.140625" style="220"/>
    <col min="10463" max="10463" width="6.140625" style="220" customWidth="1"/>
    <col min="10464" max="10464" width="79.5703125" style="220" customWidth="1"/>
    <col min="10465" max="10468" width="14.7109375" style="220" customWidth="1"/>
    <col min="10469" max="10718" width="9.140625" style="220"/>
    <col min="10719" max="10719" width="6.140625" style="220" customWidth="1"/>
    <col min="10720" max="10720" width="79.5703125" style="220" customWidth="1"/>
    <col min="10721" max="10724" width="14.7109375" style="220" customWidth="1"/>
    <col min="10725" max="10974" width="9.140625" style="220"/>
    <col min="10975" max="10975" width="6.140625" style="220" customWidth="1"/>
    <col min="10976" max="10976" width="79.5703125" style="220" customWidth="1"/>
    <col min="10977" max="10980" width="14.7109375" style="220" customWidth="1"/>
    <col min="10981" max="11230" width="9.140625" style="220"/>
    <col min="11231" max="11231" width="6.140625" style="220" customWidth="1"/>
    <col min="11232" max="11232" width="79.5703125" style="220" customWidth="1"/>
    <col min="11233" max="11236" width="14.7109375" style="220" customWidth="1"/>
    <col min="11237" max="11486" width="9.140625" style="220"/>
    <col min="11487" max="11487" width="6.140625" style="220" customWidth="1"/>
    <col min="11488" max="11488" width="79.5703125" style="220" customWidth="1"/>
    <col min="11489" max="11492" width="14.7109375" style="220" customWidth="1"/>
    <col min="11493" max="11742" width="9.140625" style="220"/>
    <col min="11743" max="11743" width="6.140625" style="220" customWidth="1"/>
    <col min="11744" max="11744" width="79.5703125" style="220" customWidth="1"/>
    <col min="11745" max="11748" width="14.7109375" style="220" customWidth="1"/>
    <col min="11749" max="11998" width="9.140625" style="220"/>
    <col min="11999" max="11999" width="6.140625" style="220" customWidth="1"/>
    <col min="12000" max="12000" width="79.5703125" style="220" customWidth="1"/>
    <col min="12001" max="12004" width="14.7109375" style="220" customWidth="1"/>
    <col min="12005" max="12254" width="9.140625" style="220"/>
    <col min="12255" max="12255" width="6.140625" style="220" customWidth="1"/>
    <col min="12256" max="12256" width="79.5703125" style="220" customWidth="1"/>
    <col min="12257" max="12260" width="14.7109375" style="220" customWidth="1"/>
    <col min="12261" max="12510" width="9.140625" style="220"/>
    <col min="12511" max="12511" width="6.140625" style="220" customWidth="1"/>
    <col min="12512" max="12512" width="79.5703125" style="220" customWidth="1"/>
    <col min="12513" max="12516" width="14.7109375" style="220" customWidth="1"/>
    <col min="12517" max="12766" width="9.140625" style="220"/>
    <col min="12767" max="12767" width="6.140625" style="220" customWidth="1"/>
    <col min="12768" max="12768" width="79.5703125" style="220" customWidth="1"/>
    <col min="12769" max="12772" width="14.7109375" style="220" customWidth="1"/>
    <col min="12773" max="13022" width="9.140625" style="220"/>
    <col min="13023" max="13023" width="6.140625" style="220" customWidth="1"/>
    <col min="13024" max="13024" width="79.5703125" style="220" customWidth="1"/>
    <col min="13025" max="13028" width="14.7109375" style="220" customWidth="1"/>
    <col min="13029" max="13278" width="9.140625" style="220"/>
    <col min="13279" max="13279" width="6.140625" style="220" customWidth="1"/>
    <col min="13280" max="13280" width="79.5703125" style="220" customWidth="1"/>
    <col min="13281" max="13284" width="14.7109375" style="220" customWidth="1"/>
    <col min="13285" max="13534" width="9.140625" style="220"/>
    <col min="13535" max="13535" width="6.140625" style="220" customWidth="1"/>
    <col min="13536" max="13536" width="79.5703125" style="220" customWidth="1"/>
    <col min="13537" max="13540" width="14.7109375" style="220" customWidth="1"/>
    <col min="13541" max="13790" width="9.140625" style="220"/>
    <col min="13791" max="13791" width="6.140625" style="220" customWidth="1"/>
    <col min="13792" max="13792" width="79.5703125" style="220" customWidth="1"/>
    <col min="13793" max="13796" width="14.7109375" style="220" customWidth="1"/>
    <col min="13797" max="14046" width="9.140625" style="220"/>
    <col min="14047" max="14047" width="6.140625" style="220" customWidth="1"/>
    <col min="14048" max="14048" width="79.5703125" style="220" customWidth="1"/>
    <col min="14049" max="14052" width="14.7109375" style="220" customWidth="1"/>
    <col min="14053" max="14302" width="9.140625" style="220"/>
    <col min="14303" max="14303" width="6.140625" style="220" customWidth="1"/>
    <col min="14304" max="14304" width="79.5703125" style="220" customWidth="1"/>
    <col min="14305" max="14308" width="14.7109375" style="220" customWidth="1"/>
    <col min="14309" max="14558" width="9.140625" style="220"/>
    <col min="14559" max="14559" width="6.140625" style="220" customWidth="1"/>
    <col min="14560" max="14560" width="79.5703125" style="220" customWidth="1"/>
    <col min="14561" max="14564" width="14.7109375" style="220" customWidth="1"/>
    <col min="14565" max="14814" width="9.140625" style="220"/>
    <col min="14815" max="14815" width="6.140625" style="220" customWidth="1"/>
    <col min="14816" max="14816" width="79.5703125" style="220" customWidth="1"/>
    <col min="14817" max="14820" width="14.7109375" style="220" customWidth="1"/>
    <col min="14821" max="15070" width="9.140625" style="220"/>
    <col min="15071" max="15071" width="6.140625" style="220" customWidth="1"/>
    <col min="15072" max="15072" width="79.5703125" style="220" customWidth="1"/>
    <col min="15073" max="15076" width="14.7109375" style="220" customWidth="1"/>
    <col min="15077" max="15326" width="9.140625" style="220"/>
    <col min="15327" max="15327" width="6.140625" style="220" customWidth="1"/>
    <col min="15328" max="15328" width="79.5703125" style="220" customWidth="1"/>
    <col min="15329" max="15332" width="14.7109375" style="220" customWidth="1"/>
    <col min="15333" max="15582" width="9.140625" style="220"/>
    <col min="15583" max="15583" width="6.140625" style="220" customWidth="1"/>
    <col min="15584" max="15584" width="79.5703125" style="220" customWidth="1"/>
    <col min="15585" max="15588" width="14.7109375" style="220" customWidth="1"/>
    <col min="15589" max="15838" width="9.140625" style="220"/>
    <col min="15839" max="15839" width="6.140625" style="220" customWidth="1"/>
    <col min="15840" max="15840" width="79.5703125" style="220" customWidth="1"/>
    <col min="15841" max="15844" width="14.7109375" style="220" customWidth="1"/>
    <col min="15845" max="16094" width="9.140625" style="220"/>
    <col min="16095" max="16095" width="6.140625" style="220" customWidth="1"/>
    <col min="16096" max="16096" width="79.5703125" style="220" customWidth="1"/>
    <col min="16097" max="16100" width="14.7109375" style="220" customWidth="1"/>
    <col min="16101" max="16384" width="9.140625" style="220"/>
  </cols>
  <sheetData>
    <row r="1" spans="1:12" s="249" customFormat="1" ht="15" x14ac:dyDescent="0.2">
      <c r="A1" s="306" t="s">
        <v>714</v>
      </c>
      <c r="B1" s="306"/>
      <c r="C1" s="306"/>
      <c r="D1" s="306"/>
      <c r="E1" s="306"/>
      <c r="F1" s="306"/>
      <c r="G1" s="306"/>
      <c r="H1" s="248"/>
      <c r="I1" s="248"/>
      <c r="J1" s="248"/>
      <c r="K1" s="248"/>
      <c r="L1" s="248"/>
    </row>
    <row r="2" spans="1:12" s="251" customFormat="1" ht="15" x14ac:dyDescent="0.25">
      <c r="A2" s="250"/>
      <c r="B2" s="251" t="s">
        <v>75</v>
      </c>
    </row>
    <row r="3" spans="1:12" x14ac:dyDescent="0.2">
      <c r="A3" s="309"/>
      <c r="B3" s="309"/>
      <c r="C3" s="309"/>
      <c r="D3" s="309"/>
      <c r="E3" s="309"/>
      <c r="F3" s="309"/>
      <c r="G3" s="309"/>
      <c r="H3" s="309"/>
      <c r="I3" s="309"/>
      <c r="J3" s="309"/>
      <c r="K3" s="309"/>
      <c r="L3" s="309"/>
    </row>
    <row r="4" spans="1:12" s="144" customFormat="1" x14ac:dyDescent="0.2">
      <c r="A4" s="310" t="s">
        <v>4</v>
      </c>
      <c r="B4" s="312" t="s">
        <v>5</v>
      </c>
      <c r="C4" s="314" t="s">
        <v>3</v>
      </c>
      <c r="D4" s="315"/>
      <c r="E4" s="315"/>
      <c r="F4" s="315"/>
      <c r="G4" s="315"/>
      <c r="H4" s="315"/>
      <c r="I4" s="315"/>
      <c r="J4" s="315"/>
      <c r="K4" s="315"/>
      <c r="L4" s="316"/>
    </row>
    <row r="5" spans="1:12" s="144" customFormat="1" x14ac:dyDescent="0.2">
      <c r="A5" s="311"/>
      <c r="B5" s="313"/>
      <c r="C5" s="224" t="s">
        <v>6</v>
      </c>
      <c r="D5" s="224" t="s">
        <v>7</v>
      </c>
      <c r="E5" s="224" t="s">
        <v>8</v>
      </c>
      <c r="F5" s="224" t="s">
        <v>9</v>
      </c>
      <c r="G5" s="224" t="s">
        <v>10</v>
      </c>
      <c r="H5" s="224" t="s">
        <v>11</v>
      </c>
      <c r="I5" s="224" t="s">
        <v>12</v>
      </c>
      <c r="J5" s="224" t="s">
        <v>13</v>
      </c>
      <c r="K5" s="224" t="s">
        <v>14</v>
      </c>
      <c r="L5" s="224" t="s">
        <v>15</v>
      </c>
    </row>
    <row r="6" spans="1:12" x14ac:dyDescent="0.2">
      <c r="A6" s="307" t="s">
        <v>16</v>
      </c>
      <c r="B6" s="308"/>
      <c r="C6" s="308"/>
      <c r="D6" s="308"/>
      <c r="E6" s="308"/>
      <c r="F6" s="308"/>
      <c r="G6" s="308"/>
      <c r="H6" s="308"/>
      <c r="I6" s="308"/>
      <c r="J6" s="308"/>
      <c r="K6" s="308"/>
      <c r="L6" s="308"/>
    </row>
    <row r="7" spans="1:12" x14ac:dyDescent="0.2">
      <c r="A7" s="318" t="s">
        <v>17</v>
      </c>
      <c r="B7" s="319"/>
      <c r="C7" s="225"/>
      <c r="D7" s="225"/>
      <c r="E7" s="225"/>
      <c r="F7" s="225"/>
      <c r="G7" s="225"/>
      <c r="H7" s="225"/>
      <c r="I7" s="225"/>
      <c r="J7" s="225"/>
      <c r="K7" s="225"/>
      <c r="L7" s="225"/>
    </row>
    <row r="8" spans="1:12" x14ac:dyDescent="0.2">
      <c r="A8" s="226">
        <v>1</v>
      </c>
      <c r="B8" s="227" t="s">
        <v>80</v>
      </c>
      <c r="C8" s="228">
        <v>0</v>
      </c>
      <c r="D8" s="228">
        <v>0</v>
      </c>
      <c r="E8" s="228">
        <v>0</v>
      </c>
      <c r="F8" s="228">
        <v>0</v>
      </c>
      <c r="G8" s="228">
        <v>0</v>
      </c>
      <c r="H8" s="228">
        <v>0</v>
      </c>
      <c r="I8" s="228">
        <v>0</v>
      </c>
      <c r="J8" s="228">
        <v>0</v>
      </c>
      <c r="K8" s="228">
        <v>0</v>
      </c>
      <c r="L8" s="228">
        <v>0</v>
      </c>
    </row>
    <row r="9" spans="1:12" x14ac:dyDescent="0.2">
      <c r="A9" s="226">
        <v>2</v>
      </c>
      <c r="B9" s="227" t="s">
        <v>76</v>
      </c>
      <c r="C9" s="228">
        <v>0</v>
      </c>
      <c r="D9" s="228">
        <v>0</v>
      </c>
      <c r="E9" s="228">
        <v>0</v>
      </c>
      <c r="F9" s="228">
        <v>0</v>
      </c>
      <c r="G9" s="228">
        <v>0</v>
      </c>
      <c r="H9" s="228">
        <v>0</v>
      </c>
      <c r="I9" s="228">
        <v>0</v>
      </c>
      <c r="J9" s="228">
        <v>0</v>
      </c>
      <c r="K9" s="228">
        <v>0</v>
      </c>
      <c r="L9" s="228">
        <v>0</v>
      </c>
    </row>
    <row r="10" spans="1:12" x14ac:dyDescent="0.2">
      <c r="A10" s="226">
        <v>3</v>
      </c>
      <c r="B10" s="227" t="s">
        <v>79</v>
      </c>
      <c r="C10" s="228">
        <v>0</v>
      </c>
      <c r="D10" s="228">
        <v>0</v>
      </c>
      <c r="E10" s="228">
        <v>0</v>
      </c>
      <c r="F10" s="228">
        <v>0</v>
      </c>
      <c r="G10" s="228">
        <v>0</v>
      </c>
      <c r="H10" s="228">
        <v>0</v>
      </c>
      <c r="I10" s="228">
        <v>0</v>
      </c>
      <c r="J10" s="228">
        <v>0</v>
      </c>
      <c r="K10" s="228">
        <v>0</v>
      </c>
      <c r="L10" s="228">
        <v>0</v>
      </c>
    </row>
    <row r="11" spans="1:12" x14ac:dyDescent="0.2">
      <c r="A11" s="226">
        <v>4</v>
      </c>
      <c r="B11" s="227" t="s">
        <v>18</v>
      </c>
      <c r="C11" s="229">
        <f>C12+C13</f>
        <v>0</v>
      </c>
      <c r="D11" s="229">
        <f t="shared" ref="D11:L11" si="0">D12+D13</f>
        <v>0</v>
      </c>
      <c r="E11" s="229">
        <f t="shared" si="0"/>
        <v>0</v>
      </c>
      <c r="F11" s="229">
        <f t="shared" si="0"/>
        <v>0</v>
      </c>
      <c r="G11" s="229">
        <f t="shared" si="0"/>
        <v>0</v>
      </c>
      <c r="H11" s="229">
        <f t="shared" si="0"/>
        <v>0</v>
      </c>
      <c r="I11" s="229">
        <f t="shared" si="0"/>
        <v>0</v>
      </c>
      <c r="J11" s="229">
        <f t="shared" si="0"/>
        <v>0</v>
      </c>
      <c r="K11" s="229">
        <f t="shared" si="0"/>
        <v>0</v>
      </c>
      <c r="L11" s="229">
        <f t="shared" si="0"/>
        <v>0</v>
      </c>
    </row>
    <row r="12" spans="1:12" x14ac:dyDescent="0.2">
      <c r="A12" s="230" t="s">
        <v>77</v>
      </c>
      <c r="B12" s="227" t="s">
        <v>19</v>
      </c>
      <c r="C12" s="228">
        <v>0</v>
      </c>
      <c r="D12" s="228">
        <v>0</v>
      </c>
      <c r="E12" s="228">
        <v>0</v>
      </c>
      <c r="F12" s="228">
        <v>0</v>
      </c>
      <c r="G12" s="228">
        <v>0</v>
      </c>
      <c r="H12" s="228">
        <v>0</v>
      </c>
      <c r="I12" s="228">
        <v>0</v>
      </c>
      <c r="J12" s="228">
        <v>0</v>
      </c>
      <c r="K12" s="228">
        <v>0</v>
      </c>
      <c r="L12" s="228">
        <v>0</v>
      </c>
    </row>
    <row r="13" spans="1:12" ht="25.5" x14ac:dyDescent="0.2">
      <c r="A13" s="230" t="s">
        <v>78</v>
      </c>
      <c r="B13" s="227" t="s">
        <v>20</v>
      </c>
      <c r="C13" s="228">
        <v>0</v>
      </c>
      <c r="D13" s="228">
        <v>0</v>
      </c>
      <c r="E13" s="228">
        <v>0</v>
      </c>
      <c r="F13" s="228">
        <v>0</v>
      </c>
      <c r="G13" s="228">
        <v>0</v>
      </c>
      <c r="H13" s="228">
        <v>0</v>
      </c>
      <c r="I13" s="228">
        <v>0</v>
      </c>
      <c r="J13" s="228">
        <v>0</v>
      </c>
      <c r="K13" s="228">
        <v>0</v>
      </c>
      <c r="L13" s="228">
        <v>0</v>
      </c>
    </row>
    <row r="14" spans="1:12" x14ac:dyDescent="0.2">
      <c r="A14" s="230">
        <v>5</v>
      </c>
      <c r="B14" s="227" t="s">
        <v>21</v>
      </c>
      <c r="C14" s="228">
        <v>0</v>
      </c>
      <c r="D14" s="228">
        <v>0</v>
      </c>
      <c r="E14" s="228">
        <v>0</v>
      </c>
      <c r="F14" s="228">
        <v>0</v>
      </c>
      <c r="G14" s="228">
        <v>0</v>
      </c>
      <c r="H14" s="228">
        <v>0</v>
      </c>
      <c r="I14" s="228">
        <v>0</v>
      </c>
      <c r="J14" s="228">
        <v>0</v>
      </c>
      <c r="K14" s="228">
        <v>0</v>
      </c>
      <c r="L14" s="228">
        <v>0</v>
      </c>
    </row>
    <row r="15" spans="1:12" x14ac:dyDescent="0.2">
      <c r="A15" s="230">
        <v>6</v>
      </c>
      <c r="B15" s="228"/>
      <c r="C15" s="228">
        <v>0</v>
      </c>
      <c r="D15" s="228">
        <v>0</v>
      </c>
      <c r="E15" s="228">
        <v>0</v>
      </c>
      <c r="F15" s="228">
        <v>0</v>
      </c>
      <c r="G15" s="228">
        <v>0</v>
      </c>
      <c r="H15" s="228">
        <v>0</v>
      </c>
      <c r="I15" s="228">
        <v>0</v>
      </c>
      <c r="J15" s="228">
        <v>0</v>
      </c>
      <c r="K15" s="228">
        <v>0</v>
      </c>
      <c r="L15" s="228">
        <v>0</v>
      </c>
    </row>
    <row r="16" spans="1:12" x14ac:dyDescent="0.2">
      <c r="A16" s="230">
        <v>7</v>
      </c>
      <c r="B16" s="228"/>
      <c r="C16" s="228">
        <v>0</v>
      </c>
      <c r="D16" s="228">
        <v>0</v>
      </c>
      <c r="E16" s="228">
        <v>0</v>
      </c>
      <c r="F16" s="228">
        <v>0</v>
      </c>
      <c r="G16" s="228">
        <v>0</v>
      </c>
      <c r="H16" s="228">
        <v>0</v>
      </c>
      <c r="I16" s="228">
        <v>0</v>
      </c>
      <c r="J16" s="228">
        <v>0</v>
      </c>
      <c r="K16" s="228">
        <v>0</v>
      </c>
      <c r="L16" s="228">
        <v>0</v>
      </c>
    </row>
    <row r="17" spans="1:20" x14ac:dyDescent="0.2">
      <c r="A17" s="230">
        <v>8</v>
      </c>
      <c r="B17" s="227" t="s">
        <v>706</v>
      </c>
      <c r="C17" s="228">
        <v>0</v>
      </c>
      <c r="D17" s="228">
        <v>0</v>
      </c>
      <c r="E17" s="228">
        <v>0</v>
      </c>
      <c r="F17" s="228">
        <v>0</v>
      </c>
      <c r="G17" s="228">
        <v>0</v>
      </c>
      <c r="H17" s="228">
        <v>0</v>
      </c>
      <c r="I17" s="228">
        <v>0</v>
      </c>
      <c r="J17" s="228">
        <v>0</v>
      </c>
      <c r="K17" s="228">
        <v>0</v>
      </c>
      <c r="L17" s="228">
        <v>0</v>
      </c>
    </row>
    <row r="18" spans="1:20" x14ac:dyDescent="0.2">
      <c r="A18" s="317" t="s">
        <v>22</v>
      </c>
      <c r="B18" s="317"/>
      <c r="C18" s="231">
        <f>C8+C9+C10+C11+C14+C15+C16+C17</f>
        <v>0</v>
      </c>
      <c r="D18" s="231">
        <f t="shared" ref="D18:L18" si="1">D8+D9+D10+D11+D14+D15+D16+D17</f>
        <v>0</v>
      </c>
      <c r="E18" s="231">
        <f t="shared" si="1"/>
        <v>0</v>
      </c>
      <c r="F18" s="231">
        <f t="shared" si="1"/>
        <v>0</v>
      </c>
      <c r="G18" s="231">
        <f t="shared" si="1"/>
        <v>0</v>
      </c>
      <c r="H18" s="231">
        <f t="shared" si="1"/>
        <v>0</v>
      </c>
      <c r="I18" s="231">
        <f t="shared" si="1"/>
        <v>0</v>
      </c>
      <c r="J18" s="231">
        <f t="shared" si="1"/>
        <v>0</v>
      </c>
      <c r="K18" s="231">
        <f t="shared" si="1"/>
        <v>0</v>
      </c>
      <c r="L18" s="231">
        <f t="shared" si="1"/>
        <v>0</v>
      </c>
    </row>
    <row r="19" spans="1:20" x14ac:dyDescent="0.2">
      <c r="A19" s="318" t="s">
        <v>23</v>
      </c>
      <c r="B19" s="319"/>
      <c r="C19" s="231"/>
      <c r="D19" s="231"/>
      <c r="E19" s="231"/>
      <c r="F19" s="231"/>
      <c r="G19" s="231"/>
      <c r="H19" s="231"/>
      <c r="I19" s="231"/>
      <c r="J19" s="231"/>
      <c r="K19" s="231"/>
      <c r="L19" s="231"/>
    </row>
    <row r="20" spans="1:20" ht="25.5" x14ac:dyDescent="0.2">
      <c r="A20" s="230">
        <v>9</v>
      </c>
      <c r="B20" s="227" t="s">
        <v>24</v>
      </c>
      <c r="C20" s="229">
        <f>C21+C22</f>
        <v>0</v>
      </c>
      <c r="D20" s="229">
        <f t="shared" ref="D20:L20" si="2">D21+D22</f>
        <v>0</v>
      </c>
      <c r="E20" s="229">
        <f t="shared" si="2"/>
        <v>0</v>
      </c>
      <c r="F20" s="229">
        <f t="shared" si="2"/>
        <v>0</v>
      </c>
      <c r="G20" s="229">
        <f t="shared" si="2"/>
        <v>0</v>
      </c>
      <c r="H20" s="229">
        <f t="shared" si="2"/>
        <v>0</v>
      </c>
      <c r="I20" s="229">
        <f t="shared" si="2"/>
        <v>0</v>
      </c>
      <c r="J20" s="229">
        <f t="shared" si="2"/>
        <v>0</v>
      </c>
      <c r="K20" s="229">
        <f t="shared" si="2"/>
        <v>0</v>
      </c>
      <c r="L20" s="229">
        <f t="shared" si="2"/>
        <v>0</v>
      </c>
    </row>
    <row r="21" spans="1:20" x14ac:dyDescent="0.2">
      <c r="A21" s="232" t="s">
        <v>715</v>
      </c>
      <c r="B21" s="233" t="s">
        <v>25</v>
      </c>
      <c r="C21" s="228">
        <v>0</v>
      </c>
      <c r="D21" s="228">
        <v>0</v>
      </c>
      <c r="E21" s="228">
        <v>0</v>
      </c>
      <c r="F21" s="228">
        <v>0</v>
      </c>
      <c r="G21" s="228">
        <v>0</v>
      </c>
      <c r="H21" s="228">
        <v>0</v>
      </c>
      <c r="I21" s="228">
        <v>0</v>
      </c>
      <c r="J21" s="228">
        <v>0</v>
      </c>
      <c r="K21" s="228">
        <v>0</v>
      </c>
      <c r="L21" s="228">
        <v>0</v>
      </c>
      <c r="N21" s="221"/>
      <c r="O21" s="221"/>
      <c r="P21" s="221"/>
      <c r="Q21" s="221"/>
      <c r="R21" s="221"/>
      <c r="S21" s="221"/>
      <c r="T21" s="221"/>
    </row>
    <row r="22" spans="1:20" ht="25.5" x14ac:dyDescent="0.2">
      <c r="A22" s="230" t="s">
        <v>716</v>
      </c>
      <c r="B22" s="233" t="s">
        <v>26</v>
      </c>
      <c r="C22" s="228">
        <v>0</v>
      </c>
      <c r="D22" s="228">
        <v>0</v>
      </c>
      <c r="E22" s="228">
        <v>0</v>
      </c>
      <c r="F22" s="228">
        <v>0</v>
      </c>
      <c r="G22" s="228">
        <v>0</v>
      </c>
      <c r="H22" s="228">
        <v>0</v>
      </c>
      <c r="I22" s="228">
        <v>0</v>
      </c>
      <c r="J22" s="228">
        <v>0</v>
      </c>
      <c r="K22" s="228">
        <v>0</v>
      </c>
      <c r="L22" s="228">
        <v>0</v>
      </c>
    </row>
    <row r="23" spans="1:20" x14ac:dyDescent="0.2">
      <c r="A23" s="230">
        <v>10</v>
      </c>
      <c r="B23" s="233" t="s">
        <v>27</v>
      </c>
      <c r="C23" s="228">
        <v>0</v>
      </c>
      <c r="D23" s="228">
        <v>0</v>
      </c>
      <c r="E23" s="228">
        <v>0</v>
      </c>
      <c r="F23" s="228">
        <v>0</v>
      </c>
      <c r="G23" s="228">
        <v>0</v>
      </c>
      <c r="H23" s="228">
        <v>0</v>
      </c>
      <c r="I23" s="228">
        <v>0</v>
      </c>
      <c r="J23" s="228">
        <v>0</v>
      </c>
      <c r="K23" s="228">
        <v>0</v>
      </c>
      <c r="L23" s="228">
        <v>0</v>
      </c>
    </row>
    <row r="24" spans="1:20" s="222" customFormat="1" x14ac:dyDescent="0.2">
      <c r="A24" s="317" t="s">
        <v>28</v>
      </c>
      <c r="B24" s="317"/>
      <c r="C24" s="231">
        <f>C20+C23</f>
        <v>0</v>
      </c>
      <c r="D24" s="231">
        <f t="shared" ref="D24:L24" si="3">D20+D23</f>
        <v>0</v>
      </c>
      <c r="E24" s="231">
        <f t="shared" si="3"/>
        <v>0</v>
      </c>
      <c r="F24" s="231">
        <f t="shared" si="3"/>
        <v>0</v>
      </c>
      <c r="G24" s="231">
        <f t="shared" si="3"/>
        <v>0</v>
      </c>
      <c r="H24" s="231">
        <f t="shared" si="3"/>
        <v>0</v>
      </c>
      <c r="I24" s="231">
        <f t="shared" si="3"/>
        <v>0</v>
      </c>
      <c r="J24" s="231">
        <f t="shared" si="3"/>
        <v>0</v>
      </c>
      <c r="K24" s="231">
        <f t="shared" si="3"/>
        <v>0</v>
      </c>
      <c r="L24" s="231">
        <f t="shared" si="3"/>
        <v>0</v>
      </c>
    </row>
    <row r="25" spans="1:20" s="222" customFormat="1" x14ac:dyDescent="0.2">
      <c r="A25" s="317" t="s">
        <v>29</v>
      </c>
      <c r="B25" s="317"/>
      <c r="C25" s="231">
        <f>C18-C24</f>
        <v>0</v>
      </c>
      <c r="D25" s="231">
        <f t="shared" ref="D25:L25" si="4">D18-D24</f>
        <v>0</v>
      </c>
      <c r="E25" s="231">
        <f t="shared" si="4"/>
        <v>0</v>
      </c>
      <c r="F25" s="231">
        <f t="shared" si="4"/>
        <v>0</v>
      </c>
      <c r="G25" s="231">
        <f t="shared" si="4"/>
        <v>0</v>
      </c>
      <c r="H25" s="231">
        <f t="shared" si="4"/>
        <v>0</v>
      </c>
      <c r="I25" s="231">
        <f t="shared" si="4"/>
        <v>0</v>
      </c>
      <c r="J25" s="231">
        <f t="shared" si="4"/>
        <v>0</v>
      </c>
      <c r="K25" s="231">
        <f t="shared" si="4"/>
        <v>0</v>
      </c>
      <c r="L25" s="231">
        <f t="shared" si="4"/>
        <v>0</v>
      </c>
    </row>
    <row r="26" spans="1:20" x14ac:dyDescent="0.2">
      <c r="A26" s="320" t="s">
        <v>30</v>
      </c>
      <c r="B26" s="321"/>
      <c r="C26" s="321"/>
      <c r="D26" s="321"/>
      <c r="E26" s="321"/>
      <c r="F26" s="321"/>
      <c r="G26" s="321"/>
      <c r="H26" s="321"/>
      <c r="I26" s="321"/>
      <c r="J26" s="321"/>
      <c r="K26" s="321"/>
      <c r="L26" s="321"/>
    </row>
    <row r="27" spans="1:20" x14ac:dyDescent="0.2">
      <c r="A27" s="318" t="s">
        <v>31</v>
      </c>
      <c r="B27" s="319"/>
      <c r="C27" s="225"/>
      <c r="D27" s="225"/>
      <c r="E27" s="225"/>
      <c r="F27" s="225"/>
      <c r="G27" s="225"/>
      <c r="H27" s="225"/>
      <c r="I27" s="225"/>
      <c r="J27" s="225"/>
      <c r="K27" s="225"/>
      <c r="L27" s="225"/>
    </row>
    <row r="28" spans="1:20" x14ac:dyDescent="0.2">
      <c r="A28" s="234">
        <v>11</v>
      </c>
      <c r="B28" s="235" t="s">
        <v>32</v>
      </c>
      <c r="C28" s="228">
        <v>0</v>
      </c>
      <c r="D28" s="228">
        <v>0</v>
      </c>
      <c r="E28" s="228">
        <v>0</v>
      </c>
      <c r="F28" s="228">
        <v>0</v>
      </c>
      <c r="G28" s="228">
        <v>0</v>
      </c>
      <c r="H28" s="228">
        <v>0</v>
      </c>
      <c r="I28" s="228">
        <v>0</v>
      </c>
      <c r="J28" s="228">
        <v>0</v>
      </c>
      <c r="K28" s="228">
        <v>0</v>
      </c>
      <c r="L28" s="228">
        <v>0</v>
      </c>
    </row>
    <row r="29" spans="1:20" x14ac:dyDescent="0.2">
      <c r="A29" s="317" t="s">
        <v>33</v>
      </c>
      <c r="B29" s="317"/>
      <c r="C29" s="225">
        <f>C28</f>
        <v>0</v>
      </c>
      <c r="D29" s="225">
        <f t="shared" ref="D29:L29" si="5">D28</f>
        <v>0</v>
      </c>
      <c r="E29" s="225">
        <f t="shared" si="5"/>
        <v>0</v>
      </c>
      <c r="F29" s="225">
        <f t="shared" si="5"/>
        <v>0</v>
      </c>
      <c r="G29" s="225">
        <f t="shared" si="5"/>
        <v>0</v>
      </c>
      <c r="H29" s="225">
        <f t="shared" si="5"/>
        <v>0</v>
      </c>
      <c r="I29" s="225">
        <f t="shared" si="5"/>
        <v>0</v>
      </c>
      <c r="J29" s="225">
        <f t="shared" si="5"/>
        <v>0</v>
      </c>
      <c r="K29" s="225">
        <f t="shared" si="5"/>
        <v>0</v>
      </c>
      <c r="L29" s="225">
        <f t="shared" si="5"/>
        <v>0</v>
      </c>
    </row>
    <row r="30" spans="1:20" ht="28.5" customHeight="1" x14ac:dyDescent="0.2">
      <c r="A30" s="320" t="s">
        <v>552</v>
      </c>
      <c r="B30" s="322"/>
      <c r="C30" s="225"/>
      <c r="D30" s="225"/>
      <c r="E30" s="225"/>
      <c r="F30" s="225"/>
      <c r="G30" s="225"/>
      <c r="H30" s="225"/>
      <c r="I30" s="225"/>
      <c r="J30" s="225"/>
      <c r="K30" s="225"/>
      <c r="L30" s="225"/>
    </row>
    <row r="31" spans="1:20" x14ac:dyDescent="0.2">
      <c r="A31" s="230">
        <v>12</v>
      </c>
      <c r="B31" s="227" t="s">
        <v>34</v>
      </c>
      <c r="C31" s="228">
        <v>0</v>
      </c>
      <c r="D31" s="228">
        <v>0</v>
      </c>
      <c r="E31" s="228">
        <v>0</v>
      </c>
      <c r="F31" s="228">
        <v>0</v>
      </c>
      <c r="G31" s="228">
        <v>0</v>
      </c>
      <c r="H31" s="228">
        <v>0</v>
      </c>
      <c r="I31" s="228">
        <v>0</v>
      </c>
      <c r="J31" s="228">
        <v>0</v>
      </c>
      <c r="K31" s="228">
        <v>0</v>
      </c>
      <c r="L31" s="228">
        <v>0</v>
      </c>
    </row>
    <row r="32" spans="1:20" x14ac:dyDescent="0.2">
      <c r="A32" s="230">
        <v>13</v>
      </c>
      <c r="B32" s="227" t="s">
        <v>35</v>
      </c>
      <c r="C32" s="228">
        <v>0</v>
      </c>
      <c r="D32" s="228">
        <v>0</v>
      </c>
      <c r="E32" s="228">
        <v>0</v>
      </c>
      <c r="F32" s="228">
        <v>0</v>
      </c>
      <c r="G32" s="228">
        <v>0</v>
      </c>
      <c r="H32" s="228">
        <v>0</v>
      </c>
      <c r="I32" s="228">
        <v>0</v>
      </c>
      <c r="J32" s="228">
        <v>0</v>
      </c>
      <c r="K32" s="228">
        <v>0</v>
      </c>
      <c r="L32" s="228">
        <v>0</v>
      </c>
    </row>
    <row r="33" spans="1:12" x14ac:dyDescent="0.2">
      <c r="A33" s="230">
        <v>14</v>
      </c>
      <c r="B33" s="227" t="s">
        <v>709</v>
      </c>
      <c r="C33" s="228">
        <v>0</v>
      </c>
      <c r="D33" s="228">
        <v>0</v>
      </c>
      <c r="E33" s="228">
        <v>0</v>
      </c>
      <c r="F33" s="228">
        <v>0</v>
      </c>
      <c r="G33" s="228">
        <v>0</v>
      </c>
      <c r="H33" s="228">
        <v>0</v>
      </c>
      <c r="I33" s="228">
        <v>0</v>
      </c>
      <c r="J33" s="228">
        <v>0</v>
      </c>
      <c r="K33" s="228">
        <v>0</v>
      </c>
      <c r="L33" s="228">
        <v>0</v>
      </c>
    </row>
    <row r="34" spans="1:12" x14ac:dyDescent="0.2">
      <c r="A34" s="230">
        <v>15</v>
      </c>
      <c r="B34" s="235" t="s">
        <v>707</v>
      </c>
      <c r="C34" s="228">
        <v>0</v>
      </c>
      <c r="D34" s="228">
        <v>0</v>
      </c>
      <c r="E34" s="228">
        <v>0</v>
      </c>
      <c r="F34" s="228">
        <v>0</v>
      </c>
      <c r="G34" s="228">
        <v>0</v>
      </c>
      <c r="H34" s="228">
        <v>0</v>
      </c>
      <c r="I34" s="228">
        <v>0</v>
      </c>
      <c r="J34" s="228">
        <v>0</v>
      </c>
      <c r="K34" s="228">
        <v>0</v>
      </c>
      <c r="L34" s="228">
        <v>0</v>
      </c>
    </row>
    <row r="35" spans="1:12" x14ac:dyDescent="0.2">
      <c r="A35" s="230">
        <v>16</v>
      </c>
      <c r="B35" s="268"/>
      <c r="C35" s="228">
        <v>0</v>
      </c>
      <c r="D35" s="228">
        <v>0</v>
      </c>
      <c r="E35" s="228">
        <v>0</v>
      </c>
      <c r="F35" s="228">
        <v>0</v>
      </c>
      <c r="G35" s="228">
        <v>0</v>
      </c>
      <c r="H35" s="228">
        <v>0</v>
      </c>
      <c r="I35" s="228">
        <v>0</v>
      </c>
      <c r="J35" s="228">
        <v>0</v>
      </c>
      <c r="K35" s="228">
        <v>0</v>
      </c>
      <c r="L35" s="228">
        <v>0</v>
      </c>
    </row>
    <row r="36" spans="1:12" x14ac:dyDescent="0.2">
      <c r="A36" s="230">
        <v>17</v>
      </c>
      <c r="B36" s="268"/>
      <c r="C36" s="228">
        <v>0</v>
      </c>
      <c r="D36" s="228">
        <v>0</v>
      </c>
      <c r="E36" s="228">
        <v>0</v>
      </c>
      <c r="F36" s="228">
        <v>0</v>
      </c>
      <c r="G36" s="228">
        <v>0</v>
      </c>
      <c r="H36" s="228">
        <v>0</v>
      </c>
      <c r="I36" s="228">
        <v>0</v>
      </c>
      <c r="J36" s="228">
        <v>0</v>
      </c>
      <c r="K36" s="228">
        <v>0</v>
      </c>
      <c r="L36" s="228">
        <v>0</v>
      </c>
    </row>
    <row r="37" spans="1:12" x14ac:dyDescent="0.2">
      <c r="A37" s="230">
        <v>18</v>
      </c>
      <c r="B37" s="268"/>
      <c r="C37" s="228">
        <v>0</v>
      </c>
      <c r="D37" s="228">
        <v>0</v>
      </c>
      <c r="E37" s="228">
        <v>0</v>
      </c>
      <c r="F37" s="228">
        <v>0</v>
      </c>
      <c r="G37" s="228">
        <v>0</v>
      </c>
      <c r="H37" s="228">
        <v>0</v>
      </c>
      <c r="I37" s="228">
        <v>0</v>
      </c>
      <c r="J37" s="228">
        <v>0</v>
      </c>
      <c r="K37" s="228">
        <v>0</v>
      </c>
      <c r="L37" s="228">
        <v>0</v>
      </c>
    </row>
    <row r="38" spans="1:12" x14ac:dyDescent="0.2">
      <c r="A38" s="230">
        <v>19</v>
      </c>
      <c r="B38" s="268"/>
      <c r="C38" s="228">
        <v>0</v>
      </c>
      <c r="D38" s="228">
        <v>0</v>
      </c>
      <c r="E38" s="228">
        <v>0</v>
      </c>
      <c r="F38" s="228">
        <v>0</v>
      </c>
      <c r="G38" s="228">
        <v>0</v>
      </c>
      <c r="H38" s="228">
        <v>0</v>
      </c>
      <c r="I38" s="228">
        <v>0</v>
      </c>
      <c r="J38" s="228">
        <v>0</v>
      </c>
      <c r="K38" s="228">
        <v>0</v>
      </c>
      <c r="L38" s="228">
        <v>0</v>
      </c>
    </row>
    <row r="39" spans="1:12" ht="27.75" customHeight="1" x14ac:dyDescent="0.2">
      <c r="A39" s="230">
        <v>20</v>
      </c>
      <c r="B39" s="235" t="s">
        <v>708</v>
      </c>
      <c r="C39" s="228">
        <v>0</v>
      </c>
      <c r="D39" s="228">
        <v>0</v>
      </c>
      <c r="E39" s="228">
        <v>0</v>
      </c>
      <c r="F39" s="228">
        <v>0</v>
      </c>
      <c r="G39" s="228">
        <v>0</v>
      </c>
      <c r="H39" s="228">
        <v>0</v>
      </c>
      <c r="I39" s="228">
        <v>0</v>
      </c>
      <c r="J39" s="228">
        <v>0</v>
      </c>
      <c r="K39" s="228">
        <v>0</v>
      </c>
      <c r="L39" s="228">
        <v>0</v>
      </c>
    </row>
    <row r="40" spans="1:12" x14ac:dyDescent="0.2">
      <c r="A40" s="317" t="s">
        <v>36</v>
      </c>
      <c r="B40" s="317"/>
      <c r="C40" s="231">
        <f>SUM(C31:C39)</f>
        <v>0</v>
      </c>
      <c r="D40" s="231">
        <f t="shared" ref="D40:L40" si="6">SUM(D31:D39)</f>
        <v>0</v>
      </c>
      <c r="E40" s="231">
        <f t="shared" si="6"/>
        <v>0</v>
      </c>
      <c r="F40" s="231">
        <f t="shared" si="6"/>
        <v>0</v>
      </c>
      <c r="G40" s="231">
        <f t="shared" si="6"/>
        <v>0</v>
      </c>
      <c r="H40" s="231">
        <f t="shared" si="6"/>
        <v>0</v>
      </c>
      <c r="I40" s="231">
        <f t="shared" si="6"/>
        <v>0</v>
      </c>
      <c r="J40" s="231">
        <f t="shared" si="6"/>
        <v>0</v>
      </c>
      <c r="K40" s="231">
        <f t="shared" si="6"/>
        <v>0</v>
      </c>
      <c r="L40" s="231">
        <f t="shared" si="6"/>
        <v>0</v>
      </c>
    </row>
    <row r="41" spans="1:12" x14ac:dyDescent="0.2">
      <c r="A41" s="317" t="s">
        <v>37</v>
      </c>
      <c r="B41" s="317"/>
      <c r="C41" s="231">
        <f>C29-C40</f>
        <v>0</v>
      </c>
      <c r="D41" s="231">
        <f t="shared" ref="D41:L41" si="7">D29-D40</f>
        <v>0</v>
      </c>
      <c r="E41" s="231">
        <f t="shared" si="7"/>
        <v>0</v>
      </c>
      <c r="F41" s="231">
        <f t="shared" si="7"/>
        <v>0</v>
      </c>
      <c r="G41" s="231">
        <f t="shared" si="7"/>
        <v>0</v>
      </c>
      <c r="H41" s="231">
        <f t="shared" si="7"/>
        <v>0</v>
      </c>
      <c r="I41" s="231">
        <f t="shared" si="7"/>
        <v>0</v>
      </c>
      <c r="J41" s="231">
        <f t="shared" si="7"/>
        <v>0</v>
      </c>
      <c r="K41" s="231">
        <f t="shared" si="7"/>
        <v>0</v>
      </c>
      <c r="L41" s="231">
        <f t="shared" si="7"/>
        <v>0</v>
      </c>
    </row>
    <row r="42" spans="1:12" x14ac:dyDescent="0.2">
      <c r="A42" s="317" t="s">
        <v>38</v>
      </c>
      <c r="B42" s="317"/>
      <c r="C42" s="231">
        <f>C41+C25</f>
        <v>0</v>
      </c>
      <c r="D42" s="231">
        <f t="shared" ref="D42:L42" si="8">D41+D25</f>
        <v>0</v>
      </c>
      <c r="E42" s="231">
        <f t="shared" si="8"/>
        <v>0</v>
      </c>
      <c r="F42" s="231">
        <f t="shared" si="8"/>
        <v>0</v>
      </c>
      <c r="G42" s="231">
        <f t="shared" si="8"/>
        <v>0</v>
      </c>
      <c r="H42" s="231">
        <f t="shared" si="8"/>
        <v>0</v>
      </c>
      <c r="I42" s="231">
        <f t="shared" si="8"/>
        <v>0</v>
      </c>
      <c r="J42" s="231">
        <f t="shared" si="8"/>
        <v>0</v>
      </c>
      <c r="K42" s="231">
        <f t="shared" si="8"/>
        <v>0</v>
      </c>
      <c r="L42" s="231">
        <f t="shared" si="8"/>
        <v>0</v>
      </c>
    </row>
    <row r="43" spans="1:12" x14ac:dyDescent="0.2">
      <c r="A43" s="320" t="s">
        <v>39</v>
      </c>
      <c r="B43" s="323"/>
      <c r="C43" s="323"/>
      <c r="D43" s="323"/>
      <c r="E43" s="323"/>
      <c r="F43" s="323"/>
      <c r="G43" s="323"/>
      <c r="H43" s="323"/>
      <c r="I43" s="323"/>
      <c r="J43" s="323"/>
      <c r="K43" s="323"/>
      <c r="L43" s="323"/>
    </row>
    <row r="44" spans="1:12" x14ac:dyDescent="0.2">
      <c r="A44" s="230"/>
      <c r="B44" s="236" t="s">
        <v>40</v>
      </c>
      <c r="C44" s="231"/>
      <c r="D44" s="231"/>
      <c r="E44" s="231"/>
      <c r="F44" s="231"/>
      <c r="G44" s="231"/>
      <c r="H44" s="231"/>
      <c r="I44" s="231"/>
      <c r="J44" s="231"/>
      <c r="K44" s="231"/>
      <c r="L44" s="231"/>
    </row>
    <row r="45" spans="1:12" x14ac:dyDescent="0.2">
      <c r="A45" s="234">
        <v>21</v>
      </c>
      <c r="B45" s="237" t="s">
        <v>41</v>
      </c>
      <c r="C45" s="238">
        <f>C46+C49+C52+C55+C58+C61+C64+C67+C70+C73+C76+C79+C82+C85+C88+C91+C94+C97+C100</f>
        <v>0</v>
      </c>
      <c r="D45" s="238">
        <f t="shared" ref="D45:L45" si="9">D46+D49+D52+D55+D58+D61+D64+D67+D70+D73+D76+D79+D82+D85+D88+D91+D94+D97+D100</f>
        <v>0</v>
      </c>
      <c r="E45" s="238">
        <f t="shared" si="9"/>
        <v>0</v>
      </c>
      <c r="F45" s="238">
        <f t="shared" si="9"/>
        <v>0</v>
      </c>
      <c r="G45" s="238">
        <f t="shared" si="9"/>
        <v>0</v>
      </c>
      <c r="H45" s="238">
        <f t="shared" si="9"/>
        <v>0</v>
      </c>
      <c r="I45" s="238">
        <f t="shared" si="9"/>
        <v>0</v>
      </c>
      <c r="J45" s="238">
        <f t="shared" si="9"/>
        <v>0</v>
      </c>
      <c r="K45" s="238">
        <f t="shared" si="9"/>
        <v>0</v>
      </c>
      <c r="L45" s="238">
        <f t="shared" si="9"/>
        <v>0</v>
      </c>
    </row>
    <row r="46" spans="1:12" x14ac:dyDescent="0.2">
      <c r="A46" s="239" t="s">
        <v>710</v>
      </c>
      <c r="B46" s="237" t="s">
        <v>717</v>
      </c>
      <c r="C46" s="240">
        <f>C47+C48</f>
        <v>0</v>
      </c>
      <c r="D46" s="240">
        <f t="shared" ref="D46:L46" si="10">D47+D48</f>
        <v>0</v>
      </c>
      <c r="E46" s="240">
        <f t="shared" si="10"/>
        <v>0</v>
      </c>
      <c r="F46" s="240">
        <f t="shared" si="10"/>
        <v>0</v>
      </c>
      <c r="G46" s="240">
        <f t="shared" si="10"/>
        <v>0</v>
      </c>
      <c r="H46" s="240">
        <f t="shared" si="10"/>
        <v>0</v>
      </c>
      <c r="I46" s="240">
        <f t="shared" si="10"/>
        <v>0</v>
      </c>
      <c r="J46" s="240">
        <f t="shared" si="10"/>
        <v>0</v>
      </c>
      <c r="K46" s="240">
        <f t="shared" si="10"/>
        <v>0</v>
      </c>
      <c r="L46" s="240">
        <f t="shared" si="10"/>
        <v>0</v>
      </c>
    </row>
    <row r="47" spans="1:12" x14ac:dyDescent="0.2">
      <c r="A47" s="234"/>
      <c r="B47" s="235" t="s">
        <v>720</v>
      </c>
      <c r="C47" s="228">
        <f>C48+C51+C54+C57+C60+C63+C66+C69+C72+C75+C78+C81+C84+C87+C90+C93+C96+C99+C102</f>
        <v>0</v>
      </c>
      <c r="D47" s="228">
        <f t="shared" ref="D47:L47" si="11">D48+D51+D54+D57+D60+D63+D66+D69+D72+D75+D78+D81+D84+D87+D90+D93+D96+D99+D102</f>
        <v>0</v>
      </c>
      <c r="E47" s="228">
        <f t="shared" si="11"/>
        <v>0</v>
      </c>
      <c r="F47" s="228">
        <f t="shared" si="11"/>
        <v>0</v>
      </c>
      <c r="G47" s="228">
        <f t="shared" si="11"/>
        <v>0</v>
      </c>
      <c r="H47" s="228">
        <f t="shared" si="11"/>
        <v>0</v>
      </c>
      <c r="I47" s="228">
        <f t="shared" si="11"/>
        <v>0</v>
      </c>
      <c r="J47" s="228">
        <f t="shared" si="11"/>
        <v>0</v>
      </c>
      <c r="K47" s="228">
        <f t="shared" si="11"/>
        <v>0</v>
      </c>
      <c r="L47" s="228">
        <f t="shared" si="11"/>
        <v>0</v>
      </c>
    </row>
    <row r="48" spans="1:12" x14ac:dyDescent="0.2">
      <c r="A48" s="234"/>
      <c r="B48" s="235" t="s">
        <v>721</v>
      </c>
      <c r="C48" s="228">
        <f>C49+C50</f>
        <v>0</v>
      </c>
      <c r="D48" s="228">
        <f t="shared" ref="D48:L48" si="12">D49+D50</f>
        <v>0</v>
      </c>
      <c r="E48" s="228">
        <f t="shared" si="12"/>
        <v>0</v>
      </c>
      <c r="F48" s="228">
        <f t="shared" si="12"/>
        <v>0</v>
      </c>
      <c r="G48" s="228">
        <f t="shared" si="12"/>
        <v>0</v>
      </c>
      <c r="H48" s="228">
        <f t="shared" si="12"/>
        <v>0</v>
      </c>
      <c r="I48" s="228">
        <f t="shared" si="12"/>
        <v>0</v>
      </c>
      <c r="J48" s="228">
        <f t="shared" si="12"/>
        <v>0</v>
      </c>
      <c r="K48" s="228">
        <f t="shared" si="12"/>
        <v>0</v>
      </c>
      <c r="L48" s="228">
        <f t="shared" si="12"/>
        <v>0</v>
      </c>
    </row>
    <row r="49" spans="1:12" x14ac:dyDescent="0.2">
      <c r="A49" s="239" t="s">
        <v>726</v>
      </c>
      <c r="B49" s="237" t="s">
        <v>718</v>
      </c>
      <c r="C49" s="240">
        <f>C50+C51</f>
        <v>0</v>
      </c>
      <c r="D49" s="240">
        <f t="shared" ref="D49:L49" si="13">D50+D51</f>
        <v>0</v>
      </c>
      <c r="E49" s="240">
        <f t="shared" si="13"/>
        <v>0</v>
      </c>
      <c r="F49" s="240">
        <f t="shared" si="13"/>
        <v>0</v>
      </c>
      <c r="G49" s="240">
        <f t="shared" si="13"/>
        <v>0</v>
      </c>
      <c r="H49" s="240">
        <f t="shared" si="13"/>
        <v>0</v>
      </c>
      <c r="I49" s="240">
        <f t="shared" si="13"/>
        <v>0</v>
      </c>
      <c r="J49" s="240">
        <f t="shared" si="13"/>
        <v>0</v>
      </c>
      <c r="K49" s="240">
        <f t="shared" si="13"/>
        <v>0</v>
      </c>
      <c r="L49" s="240">
        <f t="shared" si="13"/>
        <v>0</v>
      </c>
    </row>
    <row r="50" spans="1:12" x14ac:dyDescent="0.2">
      <c r="A50" s="234"/>
      <c r="B50" s="235" t="s">
        <v>722</v>
      </c>
      <c r="C50" s="228">
        <f t="shared" ref="C50:L50" si="14">C51+C52</f>
        <v>0</v>
      </c>
      <c r="D50" s="228">
        <f t="shared" si="14"/>
        <v>0</v>
      </c>
      <c r="E50" s="228">
        <f t="shared" si="14"/>
        <v>0</v>
      </c>
      <c r="F50" s="228">
        <f t="shared" si="14"/>
        <v>0</v>
      </c>
      <c r="G50" s="228">
        <f t="shared" si="14"/>
        <v>0</v>
      </c>
      <c r="H50" s="228">
        <f t="shared" si="14"/>
        <v>0</v>
      </c>
      <c r="I50" s="228">
        <f t="shared" si="14"/>
        <v>0</v>
      </c>
      <c r="J50" s="228">
        <f t="shared" si="14"/>
        <v>0</v>
      </c>
      <c r="K50" s="228">
        <f t="shared" si="14"/>
        <v>0</v>
      </c>
      <c r="L50" s="228">
        <f t="shared" si="14"/>
        <v>0</v>
      </c>
    </row>
    <row r="51" spans="1:12" x14ac:dyDescent="0.2">
      <c r="A51" s="234"/>
      <c r="B51" s="235" t="s">
        <v>723</v>
      </c>
      <c r="C51" s="228">
        <f t="shared" ref="C51:L51" si="15">C52+C53</f>
        <v>0</v>
      </c>
      <c r="D51" s="228">
        <f t="shared" si="15"/>
        <v>0</v>
      </c>
      <c r="E51" s="228">
        <f t="shared" si="15"/>
        <v>0</v>
      </c>
      <c r="F51" s="228">
        <f t="shared" si="15"/>
        <v>0</v>
      </c>
      <c r="G51" s="228">
        <f t="shared" si="15"/>
        <v>0</v>
      </c>
      <c r="H51" s="228">
        <f t="shared" si="15"/>
        <v>0</v>
      </c>
      <c r="I51" s="228">
        <f t="shared" si="15"/>
        <v>0</v>
      </c>
      <c r="J51" s="228">
        <f t="shared" si="15"/>
        <v>0</v>
      </c>
      <c r="K51" s="228">
        <f t="shared" si="15"/>
        <v>0</v>
      </c>
      <c r="L51" s="228">
        <f t="shared" si="15"/>
        <v>0</v>
      </c>
    </row>
    <row r="52" spans="1:12" x14ac:dyDescent="0.2">
      <c r="A52" s="239" t="s">
        <v>727</v>
      </c>
      <c r="B52" s="237" t="s">
        <v>719</v>
      </c>
      <c r="C52" s="240">
        <f>C53+C54</f>
        <v>0</v>
      </c>
      <c r="D52" s="240">
        <f t="shared" ref="D52:L52" si="16">D53+D54</f>
        <v>0</v>
      </c>
      <c r="E52" s="240">
        <f t="shared" si="16"/>
        <v>0</v>
      </c>
      <c r="F52" s="240">
        <f t="shared" si="16"/>
        <v>0</v>
      </c>
      <c r="G52" s="240">
        <f t="shared" si="16"/>
        <v>0</v>
      </c>
      <c r="H52" s="240">
        <f t="shared" si="16"/>
        <v>0</v>
      </c>
      <c r="I52" s="240">
        <f t="shared" si="16"/>
        <v>0</v>
      </c>
      <c r="J52" s="240">
        <f t="shared" si="16"/>
        <v>0</v>
      </c>
      <c r="K52" s="240">
        <f t="shared" si="16"/>
        <v>0</v>
      </c>
      <c r="L52" s="240">
        <f t="shared" si="16"/>
        <v>0</v>
      </c>
    </row>
    <row r="53" spans="1:12" x14ac:dyDescent="0.2">
      <c r="A53" s="234"/>
      <c r="B53" s="235" t="s">
        <v>724</v>
      </c>
      <c r="C53" s="228">
        <f t="shared" ref="C53:L53" si="17">C54+C55</f>
        <v>0</v>
      </c>
      <c r="D53" s="228">
        <f t="shared" si="17"/>
        <v>0</v>
      </c>
      <c r="E53" s="228">
        <f t="shared" si="17"/>
        <v>0</v>
      </c>
      <c r="F53" s="228">
        <f t="shared" si="17"/>
        <v>0</v>
      </c>
      <c r="G53" s="228">
        <f t="shared" si="17"/>
        <v>0</v>
      </c>
      <c r="H53" s="228">
        <f t="shared" si="17"/>
        <v>0</v>
      </c>
      <c r="I53" s="228">
        <f t="shared" si="17"/>
        <v>0</v>
      </c>
      <c r="J53" s="228">
        <f t="shared" si="17"/>
        <v>0</v>
      </c>
      <c r="K53" s="228">
        <f t="shared" si="17"/>
        <v>0</v>
      </c>
      <c r="L53" s="228">
        <f t="shared" si="17"/>
        <v>0</v>
      </c>
    </row>
    <row r="54" spans="1:12" x14ac:dyDescent="0.2">
      <c r="A54" s="234"/>
      <c r="B54" s="235" t="s">
        <v>725</v>
      </c>
      <c r="C54" s="228">
        <f t="shared" ref="C54:L54" si="18">C55+C56</f>
        <v>0</v>
      </c>
      <c r="D54" s="228">
        <f t="shared" si="18"/>
        <v>0</v>
      </c>
      <c r="E54" s="228">
        <f t="shared" si="18"/>
        <v>0</v>
      </c>
      <c r="F54" s="228">
        <f t="shared" si="18"/>
        <v>0</v>
      </c>
      <c r="G54" s="228">
        <f t="shared" si="18"/>
        <v>0</v>
      </c>
      <c r="H54" s="228">
        <f t="shared" si="18"/>
        <v>0</v>
      </c>
      <c r="I54" s="228">
        <f t="shared" si="18"/>
        <v>0</v>
      </c>
      <c r="J54" s="228">
        <f t="shared" si="18"/>
        <v>0</v>
      </c>
      <c r="K54" s="228">
        <f t="shared" si="18"/>
        <v>0</v>
      </c>
      <c r="L54" s="228">
        <f t="shared" si="18"/>
        <v>0</v>
      </c>
    </row>
    <row r="55" spans="1:12" ht="25.5" x14ac:dyDescent="0.2">
      <c r="A55" s="239" t="s">
        <v>728</v>
      </c>
      <c r="B55" s="237" t="s">
        <v>93</v>
      </c>
      <c r="C55" s="240">
        <f>C56+C57</f>
        <v>0</v>
      </c>
      <c r="D55" s="240">
        <f t="shared" ref="D55:L55" si="19">D56+D57</f>
        <v>0</v>
      </c>
      <c r="E55" s="240">
        <f t="shared" si="19"/>
        <v>0</v>
      </c>
      <c r="F55" s="240">
        <f t="shared" si="19"/>
        <v>0</v>
      </c>
      <c r="G55" s="240">
        <f t="shared" si="19"/>
        <v>0</v>
      </c>
      <c r="H55" s="240">
        <f t="shared" si="19"/>
        <v>0</v>
      </c>
      <c r="I55" s="240">
        <f t="shared" si="19"/>
        <v>0</v>
      </c>
      <c r="J55" s="240">
        <f t="shared" si="19"/>
        <v>0</v>
      </c>
      <c r="K55" s="240">
        <f t="shared" si="19"/>
        <v>0</v>
      </c>
      <c r="L55" s="240">
        <f t="shared" si="19"/>
        <v>0</v>
      </c>
    </row>
    <row r="56" spans="1:12" ht="25.5" x14ac:dyDescent="0.2">
      <c r="A56" s="234"/>
      <c r="B56" s="235" t="s">
        <v>94</v>
      </c>
      <c r="C56" s="228">
        <f t="shared" ref="C56:L56" si="20">C57+C58</f>
        <v>0</v>
      </c>
      <c r="D56" s="228">
        <f t="shared" si="20"/>
        <v>0</v>
      </c>
      <c r="E56" s="228">
        <f t="shared" si="20"/>
        <v>0</v>
      </c>
      <c r="F56" s="228">
        <f t="shared" si="20"/>
        <v>0</v>
      </c>
      <c r="G56" s="228">
        <f t="shared" si="20"/>
        <v>0</v>
      </c>
      <c r="H56" s="228">
        <f t="shared" si="20"/>
        <v>0</v>
      </c>
      <c r="I56" s="228">
        <f t="shared" si="20"/>
        <v>0</v>
      </c>
      <c r="J56" s="228">
        <f t="shared" si="20"/>
        <v>0</v>
      </c>
      <c r="K56" s="228">
        <f t="shared" si="20"/>
        <v>0</v>
      </c>
      <c r="L56" s="228">
        <f t="shared" si="20"/>
        <v>0</v>
      </c>
    </row>
    <row r="57" spans="1:12" ht="25.5" x14ac:dyDescent="0.2">
      <c r="A57" s="234"/>
      <c r="B57" s="235" t="s">
        <v>95</v>
      </c>
      <c r="C57" s="228">
        <f t="shared" ref="C57:L57" si="21">C58+C59</f>
        <v>0</v>
      </c>
      <c r="D57" s="228">
        <f t="shared" si="21"/>
        <v>0</v>
      </c>
      <c r="E57" s="228">
        <f t="shared" si="21"/>
        <v>0</v>
      </c>
      <c r="F57" s="228">
        <f t="shared" si="21"/>
        <v>0</v>
      </c>
      <c r="G57" s="228">
        <f t="shared" si="21"/>
        <v>0</v>
      </c>
      <c r="H57" s="228">
        <f t="shared" si="21"/>
        <v>0</v>
      </c>
      <c r="I57" s="228">
        <f t="shared" si="21"/>
        <v>0</v>
      </c>
      <c r="J57" s="228">
        <f t="shared" si="21"/>
        <v>0</v>
      </c>
      <c r="K57" s="228">
        <f t="shared" si="21"/>
        <v>0</v>
      </c>
      <c r="L57" s="228">
        <f t="shared" si="21"/>
        <v>0</v>
      </c>
    </row>
    <row r="58" spans="1:12" ht="25.5" x14ac:dyDescent="0.2">
      <c r="A58" s="234" t="s">
        <v>729</v>
      </c>
      <c r="B58" s="237" t="s">
        <v>96</v>
      </c>
      <c r="C58" s="240">
        <f>C59+C60</f>
        <v>0</v>
      </c>
      <c r="D58" s="240">
        <f>D59+D60</f>
        <v>0</v>
      </c>
      <c r="E58" s="240">
        <f t="shared" ref="E58:L58" si="22">E59+E60</f>
        <v>0</v>
      </c>
      <c r="F58" s="240">
        <f t="shared" si="22"/>
        <v>0</v>
      </c>
      <c r="G58" s="240">
        <f t="shared" si="22"/>
        <v>0</v>
      </c>
      <c r="H58" s="240">
        <f t="shared" si="22"/>
        <v>0</v>
      </c>
      <c r="I58" s="240">
        <f t="shared" si="22"/>
        <v>0</v>
      </c>
      <c r="J58" s="240">
        <f t="shared" si="22"/>
        <v>0</v>
      </c>
      <c r="K58" s="240">
        <f t="shared" si="22"/>
        <v>0</v>
      </c>
      <c r="L58" s="240">
        <f t="shared" si="22"/>
        <v>0</v>
      </c>
    </row>
    <row r="59" spans="1:12" ht="25.5" x14ac:dyDescent="0.2">
      <c r="A59" s="234"/>
      <c r="B59" s="235" t="s">
        <v>97</v>
      </c>
      <c r="C59" s="228">
        <f t="shared" ref="C59:L59" si="23">C60+C61</f>
        <v>0</v>
      </c>
      <c r="D59" s="228">
        <f t="shared" si="23"/>
        <v>0</v>
      </c>
      <c r="E59" s="228">
        <f t="shared" si="23"/>
        <v>0</v>
      </c>
      <c r="F59" s="228">
        <f t="shared" si="23"/>
        <v>0</v>
      </c>
      <c r="G59" s="228">
        <f t="shared" si="23"/>
        <v>0</v>
      </c>
      <c r="H59" s="228">
        <f t="shared" si="23"/>
        <v>0</v>
      </c>
      <c r="I59" s="228">
        <f t="shared" si="23"/>
        <v>0</v>
      </c>
      <c r="J59" s="228">
        <f t="shared" si="23"/>
        <v>0</v>
      </c>
      <c r="K59" s="228">
        <f t="shared" si="23"/>
        <v>0</v>
      </c>
      <c r="L59" s="228">
        <f t="shared" si="23"/>
        <v>0</v>
      </c>
    </row>
    <row r="60" spans="1:12" ht="25.5" x14ac:dyDescent="0.2">
      <c r="A60" s="234"/>
      <c r="B60" s="235" t="s">
        <v>98</v>
      </c>
      <c r="C60" s="228">
        <f t="shared" ref="C60:L60" si="24">C61+C62</f>
        <v>0</v>
      </c>
      <c r="D60" s="228">
        <f t="shared" si="24"/>
        <v>0</v>
      </c>
      <c r="E60" s="228">
        <f t="shared" si="24"/>
        <v>0</v>
      </c>
      <c r="F60" s="228">
        <f t="shared" si="24"/>
        <v>0</v>
      </c>
      <c r="G60" s="228">
        <f t="shared" si="24"/>
        <v>0</v>
      </c>
      <c r="H60" s="228">
        <f t="shared" si="24"/>
        <v>0</v>
      </c>
      <c r="I60" s="228">
        <f t="shared" si="24"/>
        <v>0</v>
      </c>
      <c r="J60" s="228">
        <f t="shared" si="24"/>
        <v>0</v>
      </c>
      <c r="K60" s="228">
        <f t="shared" si="24"/>
        <v>0</v>
      </c>
      <c r="L60" s="228">
        <f t="shared" si="24"/>
        <v>0</v>
      </c>
    </row>
    <row r="61" spans="1:12" x14ac:dyDescent="0.2">
      <c r="A61" s="234" t="s">
        <v>730</v>
      </c>
      <c r="B61" s="237" t="s">
        <v>74</v>
      </c>
      <c r="C61" s="240">
        <f>C62+C63</f>
        <v>0</v>
      </c>
      <c r="D61" s="240">
        <f t="shared" ref="D61:L61" si="25">D62+D63</f>
        <v>0</v>
      </c>
      <c r="E61" s="240">
        <f t="shared" si="25"/>
        <v>0</v>
      </c>
      <c r="F61" s="240">
        <f t="shared" si="25"/>
        <v>0</v>
      </c>
      <c r="G61" s="240">
        <f t="shared" si="25"/>
        <v>0</v>
      </c>
      <c r="H61" s="240">
        <f t="shared" si="25"/>
        <v>0</v>
      </c>
      <c r="I61" s="240">
        <f t="shared" si="25"/>
        <v>0</v>
      </c>
      <c r="J61" s="240">
        <f t="shared" si="25"/>
        <v>0</v>
      </c>
      <c r="K61" s="240">
        <f t="shared" si="25"/>
        <v>0</v>
      </c>
      <c r="L61" s="240">
        <f t="shared" si="25"/>
        <v>0</v>
      </c>
    </row>
    <row r="62" spans="1:12" x14ac:dyDescent="0.2">
      <c r="A62" s="234"/>
      <c r="B62" s="235" t="s">
        <v>67</v>
      </c>
      <c r="C62" s="228">
        <f t="shared" ref="C62:L62" si="26">C63+C64</f>
        <v>0</v>
      </c>
      <c r="D62" s="228">
        <f t="shared" si="26"/>
        <v>0</v>
      </c>
      <c r="E62" s="228">
        <f t="shared" si="26"/>
        <v>0</v>
      </c>
      <c r="F62" s="228">
        <f t="shared" si="26"/>
        <v>0</v>
      </c>
      <c r="G62" s="228">
        <f t="shared" si="26"/>
        <v>0</v>
      </c>
      <c r="H62" s="228">
        <f t="shared" si="26"/>
        <v>0</v>
      </c>
      <c r="I62" s="228">
        <f t="shared" si="26"/>
        <v>0</v>
      </c>
      <c r="J62" s="228">
        <f t="shared" si="26"/>
        <v>0</v>
      </c>
      <c r="K62" s="228">
        <f t="shared" si="26"/>
        <v>0</v>
      </c>
      <c r="L62" s="228">
        <f t="shared" si="26"/>
        <v>0</v>
      </c>
    </row>
    <row r="63" spans="1:12" x14ac:dyDescent="0.2">
      <c r="A63" s="234"/>
      <c r="B63" s="235" t="s">
        <v>68</v>
      </c>
      <c r="C63" s="228">
        <f t="shared" ref="C63:L63" si="27">C64+C65</f>
        <v>0</v>
      </c>
      <c r="D63" s="228">
        <f t="shared" si="27"/>
        <v>0</v>
      </c>
      <c r="E63" s="228">
        <f t="shared" si="27"/>
        <v>0</v>
      </c>
      <c r="F63" s="228">
        <f t="shared" si="27"/>
        <v>0</v>
      </c>
      <c r="G63" s="228">
        <f t="shared" si="27"/>
        <v>0</v>
      </c>
      <c r="H63" s="228">
        <f t="shared" si="27"/>
        <v>0</v>
      </c>
      <c r="I63" s="228">
        <f t="shared" si="27"/>
        <v>0</v>
      </c>
      <c r="J63" s="228">
        <f t="shared" si="27"/>
        <v>0</v>
      </c>
      <c r="K63" s="228">
        <f t="shared" si="27"/>
        <v>0</v>
      </c>
      <c r="L63" s="228">
        <f t="shared" si="27"/>
        <v>0</v>
      </c>
    </row>
    <row r="64" spans="1:12" ht="25.5" x14ac:dyDescent="0.2">
      <c r="A64" s="234" t="s">
        <v>731</v>
      </c>
      <c r="B64" s="237" t="s">
        <v>99</v>
      </c>
      <c r="C64" s="240">
        <f>C65+C66</f>
        <v>0</v>
      </c>
      <c r="D64" s="240">
        <f t="shared" ref="D64:L64" si="28">D65+D66</f>
        <v>0</v>
      </c>
      <c r="E64" s="240">
        <f t="shared" si="28"/>
        <v>0</v>
      </c>
      <c r="F64" s="240">
        <f t="shared" si="28"/>
        <v>0</v>
      </c>
      <c r="G64" s="240">
        <f t="shared" si="28"/>
        <v>0</v>
      </c>
      <c r="H64" s="240">
        <f t="shared" si="28"/>
        <v>0</v>
      </c>
      <c r="I64" s="240">
        <f t="shared" si="28"/>
        <v>0</v>
      </c>
      <c r="J64" s="240">
        <f t="shared" si="28"/>
        <v>0</v>
      </c>
      <c r="K64" s="240">
        <f t="shared" si="28"/>
        <v>0</v>
      </c>
      <c r="L64" s="240">
        <f t="shared" si="28"/>
        <v>0</v>
      </c>
    </row>
    <row r="65" spans="1:12" ht="38.25" x14ac:dyDescent="0.2">
      <c r="A65" s="234"/>
      <c r="B65" s="235" t="s">
        <v>100</v>
      </c>
      <c r="C65" s="228">
        <f t="shared" ref="C65:L65" si="29">C66+C67</f>
        <v>0</v>
      </c>
      <c r="D65" s="228">
        <f t="shared" si="29"/>
        <v>0</v>
      </c>
      <c r="E65" s="228">
        <f t="shared" si="29"/>
        <v>0</v>
      </c>
      <c r="F65" s="228">
        <f t="shared" si="29"/>
        <v>0</v>
      </c>
      <c r="G65" s="228">
        <f t="shared" si="29"/>
        <v>0</v>
      </c>
      <c r="H65" s="228">
        <f t="shared" si="29"/>
        <v>0</v>
      </c>
      <c r="I65" s="228">
        <f t="shared" si="29"/>
        <v>0</v>
      </c>
      <c r="J65" s="228">
        <f t="shared" si="29"/>
        <v>0</v>
      </c>
      <c r="K65" s="228">
        <f t="shared" si="29"/>
        <v>0</v>
      </c>
      <c r="L65" s="228">
        <f t="shared" si="29"/>
        <v>0</v>
      </c>
    </row>
    <row r="66" spans="1:12" ht="38.25" x14ac:dyDescent="0.2">
      <c r="A66" s="234"/>
      <c r="B66" s="235" t="s">
        <v>101</v>
      </c>
      <c r="C66" s="228">
        <f t="shared" ref="C66:L66" si="30">C67+C68</f>
        <v>0</v>
      </c>
      <c r="D66" s="228">
        <f t="shared" si="30"/>
        <v>0</v>
      </c>
      <c r="E66" s="228">
        <f t="shared" si="30"/>
        <v>0</v>
      </c>
      <c r="F66" s="228">
        <f t="shared" si="30"/>
        <v>0</v>
      </c>
      <c r="G66" s="228">
        <f t="shared" si="30"/>
        <v>0</v>
      </c>
      <c r="H66" s="228">
        <f t="shared" si="30"/>
        <v>0</v>
      </c>
      <c r="I66" s="228">
        <f t="shared" si="30"/>
        <v>0</v>
      </c>
      <c r="J66" s="228">
        <f t="shared" si="30"/>
        <v>0</v>
      </c>
      <c r="K66" s="228">
        <f t="shared" si="30"/>
        <v>0</v>
      </c>
      <c r="L66" s="228">
        <f t="shared" si="30"/>
        <v>0</v>
      </c>
    </row>
    <row r="67" spans="1:12" ht="25.5" x14ac:dyDescent="0.2">
      <c r="A67" s="234" t="s">
        <v>732</v>
      </c>
      <c r="B67" s="237" t="s">
        <v>102</v>
      </c>
      <c r="C67" s="240">
        <f>C68+C69</f>
        <v>0</v>
      </c>
      <c r="D67" s="240">
        <f t="shared" ref="D67:L67" si="31">D68+D69</f>
        <v>0</v>
      </c>
      <c r="E67" s="240">
        <f t="shared" si="31"/>
        <v>0</v>
      </c>
      <c r="F67" s="240">
        <f t="shared" si="31"/>
        <v>0</v>
      </c>
      <c r="G67" s="240">
        <f t="shared" si="31"/>
        <v>0</v>
      </c>
      <c r="H67" s="240">
        <f t="shared" si="31"/>
        <v>0</v>
      </c>
      <c r="I67" s="240">
        <f t="shared" si="31"/>
        <v>0</v>
      </c>
      <c r="J67" s="240">
        <f t="shared" si="31"/>
        <v>0</v>
      </c>
      <c r="K67" s="240">
        <f t="shared" si="31"/>
        <v>0</v>
      </c>
      <c r="L67" s="240">
        <f t="shared" si="31"/>
        <v>0</v>
      </c>
    </row>
    <row r="68" spans="1:12" ht="25.5" x14ac:dyDescent="0.2">
      <c r="A68" s="234"/>
      <c r="B68" s="235" t="s">
        <v>103</v>
      </c>
      <c r="C68" s="228">
        <f t="shared" ref="C68:L68" si="32">C69+C70</f>
        <v>0</v>
      </c>
      <c r="D68" s="228">
        <f t="shared" si="32"/>
        <v>0</v>
      </c>
      <c r="E68" s="228">
        <f t="shared" si="32"/>
        <v>0</v>
      </c>
      <c r="F68" s="228">
        <f t="shared" si="32"/>
        <v>0</v>
      </c>
      <c r="G68" s="228">
        <f t="shared" si="32"/>
        <v>0</v>
      </c>
      <c r="H68" s="228">
        <f t="shared" si="32"/>
        <v>0</v>
      </c>
      <c r="I68" s="228">
        <f t="shared" si="32"/>
        <v>0</v>
      </c>
      <c r="J68" s="228">
        <f t="shared" si="32"/>
        <v>0</v>
      </c>
      <c r="K68" s="228">
        <f t="shared" si="32"/>
        <v>0</v>
      </c>
      <c r="L68" s="228">
        <f t="shared" si="32"/>
        <v>0</v>
      </c>
    </row>
    <row r="69" spans="1:12" ht="25.5" x14ac:dyDescent="0.2">
      <c r="A69" s="234"/>
      <c r="B69" s="235" t="s">
        <v>104</v>
      </c>
      <c r="C69" s="228">
        <f t="shared" ref="C69:L69" si="33">C70+C71</f>
        <v>0</v>
      </c>
      <c r="D69" s="228">
        <f t="shared" si="33"/>
        <v>0</v>
      </c>
      <c r="E69" s="228">
        <f t="shared" si="33"/>
        <v>0</v>
      </c>
      <c r="F69" s="228">
        <f t="shared" si="33"/>
        <v>0</v>
      </c>
      <c r="G69" s="228">
        <f t="shared" si="33"/>
        <v>0</v>
      </c>
      <c r="H69" s="228">
        <f t="shared" si="33"/>
        <v>0</v>
      </c>
      <c r="I69" s="228">
        <f t="shared" si="33"/>
        <v>0</v>
      </c>
      <c r="J69" s="228">
        <f t="shared" si="33"/>
        <v>0</v>
      </c>
      <c r="K69" s="228">
        <f t="shared" si="33"/>
        <v>0</v>
      </c>
      <c r="L69" s="228">
        <f t="shared" si="33"/>
        <v>0</v>
      </c>
    </row>
    <row r="70" spans="1:12" ht="25.5" x14ac:dyDescent="0.2">
      <c r="A70" s="234" t="s">
        <v>733</v>
      </c>
      <c r="B70" s="237" t="s">
        <v>105</v>
      </c>
      <c r="C70" s="240">
        <f>C71+C72</f>
        <v>0</v>
      </c>
      <c r="D70" s="240">
        <f t="shared" ref="D70:L70" si="34">D71+D72</f>
        <v>0</v>
      </c>
      <c r="E70" s="240">
        <f t="shared" si="34"/>
        <v>0</v>
      </c>
      <c r="F70" s="240">
        <f t="shared" si="34"/>
        <v>0</v>
      </c>
      <c r="G70" s="240">
        <f t="shared" si="34"/>
        <v>0</v>
      </c>
      <c r="H70" s="240">
        <f t="shared" si="34"/>
        <v>0</v>
      </c>
      <c r="I70" s="240">
        <f t="shared" si="34"/>
        <v>0</v>
      </c>
      <c r="J70" s="240">
        <f t="shared" si="34"/>
        <v>0</v>
      </c>
      <c r="K70" s="240">
        <f t="shared" si="34"/>
        <v>0</v>
      </c>
      <c r="L70" s="240">
        <f t="shared" si="34"/>
        <v>0</v>
      </c>
    </row>
    <row r="71" spans="1:12" ht="38.25" x14ac:dyDescent="0.2">
      <c r="A71" s="234"/>
      <c r="B71" s="235" t="s">
        <v>106</v>
      </c>
      <c r="C71" s="228">
        <f t="shared" ref="C71:L71" si="35">C72+C73</f>
        <v>0</v>
      </c>
      <c r="D71" s="228">
        <f t="shared" si="35"/>
        <v>0</v>
      </c>
      <c r="E71" s="228">
        <f t="shared" si="35"/>
        <v>0</v>
      </c>
      <c r="F71" s="228">
        <f t="shared" si="35"/>
        <v>0</v>
      </c>
      <c r="G71" s="228">
        <f t="shared" si="35"/>
        <v>0</v>
      </c>
      <c r="H71" s="228">
        <f t="shared" si="35"/>
        <v>0</v>
      </c>
      <c r="I71" s="228">
        <f t="shared" si="35"/>
        <v>0</v>
      </c>
      <c r="J71" s="228">
        <f t="shared" si="35"/>
        <v>0</v>
      </c>
      <c r="K71" s="228">
        <f t="shared" si="35"/>
        <v>0</v>
      </c>
      <c r="L71" s="228">
        <f t="shared" si="35"/>
        <v>0</v>
      </c>
    </row>
    <row r="72" spans="1:12" ht="38.25" x14ac:dyDescent="0.2">
      <c r="A72" s="234"/>
      <c r="B72" s="235" t="s">
        <v>107</v>
      </c>
      <c r="C72" s="228">
        <f t="shared" ref="C72:L72" si="36">C73+C74</f>
        <v>0</v>
      </c>
      <c r="D72" s="228">
        <f t="shared" si="36"/>
        <v>0</v>
      </c>
      <c r="E72" s="228">
        <f t="shared" si="36"/>
        <v>0</v>
      </c>
      <c r="F72" s="228">
        <f t="shared" si="36"/>
        <v>0</v>
      </c>
      <c r="G72" s="228">
        <f t="shared" si="36"/>
        <v>0</v>
      </c>
      <c r="H72" s="228">
        <f t="shared" si="36"/>
        <v>0</v>
      </c>
      <c r="I72" s="228">
        <f t="shared" si="36"/>
        <v>0</v>
      </c>
      <c r="J72" s="228">
        <f t="shared" si="36"/>
        <v>0</v>
      </c>
      <c r="K72" s="228">
        <f t="shared" si="36"/>
        <v>0</v>
      </c>
      <c r="L72" s="228">
        <f t="shared" si="36"/>
        <v>0</v>
      </c>
    </row>
    <row r="73" spans="1:12" ht="25.5" x14ac:dyDescent="0.2">
      <c r="A73" s="234" t="s">
        <v>734</v>
      </c>
      <c r="B73" s="237" t="s">
        <v>758</v>
      </c>
      <c r="C73" s="240">
        <f>C74+C75</f>
        <v>0</v>
      </c>
      <c r="D73" s="240">
        <f t="shared" ref="D73:L73" si="37">D74+D75</f>
        <v>0</v>
      </c>
      <c r="E73" s="240">
        <f t="shared" si="37"/>
        <v>0</v>
      </c>
      <c r="F73" s="240">
        <f t="shared" si="37"/>
        <v>0</v>
      </c>
      <c r="G73" s="240">
        <f t="shared" si="37"/>
        <v>0</v>
      </c>
      <c r="H73" s="240">
        <f t="shared" si="37"/>
        <v>0</v>
      </c>
      <c r="I73" s="240">
        <f t="shared" si="37"/>
        <v>0</v>
      </c>
      <c r="J73" s="240">
        <f t="shared" si="37"/>
        <v>0</v>
      </c>
      <c r="K73" s="240">
        <f t="shared" si="37"/>
        <v>0</v>
      </c>
      <c r="L73" s="240">
        <f t="shared" si="37"/>
        <v>0</v>
      </c>
    </row>
    <row r="74" spans="1:12" ht="25.5" x14ac:dyDescent="0.2">
      <c r="A74" s="234"/>
      <c r="B74" s="235" t="s">
        <v>759</v>
      </c>
      <c r="C74" s="228">
        <f t="shared" ref="C74:L74" si="38">C75+C76</f>
        <v>0</v>
      </c>
      <c r="D74" s="228">
        <f t="shared" si="38"/>
        <v>0</v>
      </c>
      <c r="E74" s="228">
        <f t="shared" si="38"/>
        <v>0</v>
      </c>
      <c r="F74" s="228">
        <f t="shared" si="38"/>
        <v>0</v>
      </c>
      <c r="G74" s="228">
        <f t="shared" si="38"/>
        <v>0</v>
      </c>
      <c r="H74" s="228">
        <f t="shared" si="38"/>
        <v>0</v>
      </c>
      <c r="I74" s="228">
        <f t="shared" si="38"/>
        <v>0</v>
      </c>
      <c r="J74" s="228">
        <f t="shared" si="38"/>
        <v>0</v>
      </c>
      <c r="K74" s="228">
        <f t="shared" si="38"/>
        <v>0</v>
      </c>
      <c r="L74" s="228">
        <f t="shared" si="38"/>
        <v>0</v>
      </c>
    </row>
    <row r="75" spans="1:12" ht="38.25" x14ac:dyDescent="0.2">
      <c r="A75" s="234"/>
      <c r="B75" s="235" t="s">
        <v>760</v>
      </c>
      <c r="C75" s="228">
        <f t="shared" ref="C75:L75" si="39">C76+C77</f>
        <v>0</v>
      </c>
      <c r="D75" s="228">
        <f t="shared" si="39"/>
        <v>0</v>
      </c>
      <c r="E75" s="228">
        <f t="shared" si="39"/>
        <v>0</v>
      </c>
      <c r="F75" s="228">
        <f t="shared" si="39"/>
        <v>0</v>
      </c>
      <c r="G75" s="228">
        <f t="shared" si="39"/>
        <v>0</v>
      </c>
      <c r="H75" s="228">
        <f t="shared" si="39"/>
        <v>0</v>
      </c>
      <c r="I75" s="228">
        <f t="shared" si="39"/>
        <v>0</v>
      </c>
      <c r="J75" s="228">
        <f t="shared" si="39"/>
        <v>0</v>
      </c>
      <c r="K75" s="228">
        <f t="shared" si="39"/>
        <v>0</v>
      </c>
      <c r="L75" s="228">
        <f t="shared" si="39"/>
        <v>0</v>
      </c>
    </row>
    <row r="76" spans="1:12" ht="25.5" x14ac:dyDescent="0.2">
      <c r="A76" s="234" t="s">
        <v>735</v>
      </c>
      <c r="B76" s="237" t="s">
        <v>761</v>
      </c>
      <c r="C76" s="240">
        <f>C77+C78</f>
        <v>0</v>
      </c>
      <c r="D76" s="240">
        <f t="shared" ref="D76:L76" si="40">D77+D78</f>
        <v>0</v>
      </c>
      <c r="E76" s="240">
        <f t="shared" si="40"/>
        <v>0</v>
      </c>
      <c r="F76" s="240">
        <f t="shared" si="40"/>
        <v>0</v>
      </c>
      <c r="G76" s="240">
        <f t="shared" si="40"/>
        <v>0</v>
      </c>
      <c r="H76" s="240">
        <f t="shared" si="40"/>
        <v>0</v>
      </c>
      <c r="I76" s="240">
        <f t="shared" si="40"/>
        <v>0</v>
      </c>
      <c r="J76" s="240">
        <f t="shared" si="40"/>
        <v>0</v>
      </c>
      <c r="K76" s="240">
        <f t="shared" si="40"/>
        <v>0</v>
      </c>
      <c r="L76" s="240">
        <f t="shared" si="40"/>
        <v>0</v>
      </c>
    </row>
    <row r="77" spans="1:12" ht="38.25" x14ac:dyDescent="0.2">
      <c r="A77" s="234"/>
      <c r="B77" s="235" t="s">
        <v>762</v>
      </c>
      <c r="C77" s="228">
        <f t="shared" ref="C77:L77" si="41">C78+C79</f>
        <v>0</v>
      </c>
      <c r="D77" s="228">
        <f t="shared" si="41"/>
        <v>0</v>
      </c>
      <c r="E77" s="228">
        <f t="shared" si="41"/>
        <v>0</v>
      </c>
      <c r="F77" s="228">
        <f t="shared" si="41"/>
        <v>0</v>
      </c>
      <c r="G77" s="228">
        <f t="shared" si="41"/>
        <v>0</v>
      </c>
      <c r="H77" s="228">
        <f t="shared" si="41"/>
        <v>0</v>
      </c>
      <c r="I77" s="228">
        <f t="shared" si="41"/>
        <v>0</v>
      </c>
      <c r="J77" s="228">
        <f t="shared" si="41"/>
        <v>0</v>
      </c>
      <c r="K77" s="228">
        <f t="shared" si="41"/>
        <v>0</v>
      </c>
      <c r="L77" s="228">
        <f t="shared" si="41"/>
        <v>0</v>
      </c>
    </row>
    <row r="78" spans="1:12" ht="38.25" x14ac:dyDescent="0.2">
      <c r="A78" s="234"/>
      <c r="B78" s="235" t="s">
        <v>763</v>
      </c>
      <c r="C78" s="228">
        <f t="shared" ref="C78:L78" si="42">C79+C80</f>
        <v>0</v>
      </c>
      <c r="D78" s="228">
        <f t="shared" si="42"/>
        <v>0</v>
      </c>
      <c r="E78" s="228">
        <f t="shared" si="42"/>
        <v>0</v>
      </c>
      <c r="F78" s="228">
        <f t="shared" si="42"/>
        <v>0</v>
      </c>
      <c r="G78" s="228">
        <f t="shared" si="42"/>
        <v>0</v>
      </c>
      <c r="H78" s="228">
        <f t="shared" si="42"/>
        <v>0</v>
      </c>
      <c r="I78" s="228">
        <f t="shared" si="42"/>
        <v>0</v>
      </c>
      <c r="J78" s="228">
        <f t="shared" si="42"/>
        <v>0</v>
      </c>
      <c r="K78" s="228">
        <f t="shared" si="42"/>
        <v>0</v>
      </c>
      <c r="L78" s="228">
        <f t="shared" si="42"/>
        <v>0</v>
      </c>
    </row>
    <row r="79" spans="1:12" x14ac:dyDescent="0.2">
      <c r="A79" s="234" t="s">
        <v>736</v>
      </c>
      <c r="B79" s="237" t="s">
        <v>110</v>
      </c>
      <c r="C79" s="240">
        <f>C80+C81</f>
        <v>0</v>
      </c>
      <c r="D79" s="240">
        <f t="shared" ref="D79:L79" si="43">D80+D81</f>
        <v>0</v>
      </c>
      <c r="E79" s="240">
        <f t="shared" si="43"/>
        <v>0</v>
      </c>
      <c r="F79" s="240">
        <f t="shared" si="43"/>
        <v>0</v>
      </c>
      <c r="G79" s="240">
        <f t="shared" si="43"/>
        <v>0</v>
      </c>
      <c r="H79" s="240">
        <f t="shared" si="43"/>
        <v>0</v>
      </c>
      <c r="I79" s="240">
        <f t="shared" si="43"/>
        <v>0</v>
      </c>
      <c r="J79" s="240">
        <f t="shared" si="43"/>
        <v>0</v>
      </c>
      <c r="K79" s="240">
        <f t="shared" si="43"/>
        <v>0</v>
      </c>
      <c r="L79" s="240">
        <f t="shared" si="43"/>
        <v>0</v>
      </c>
    </row>
    <row r="80" spans="1:12" ht="25.5" x14ac:dyDescent="0.2">
      <c r="A80" s="234"/>
      <c r="B80" s="235" t="s">
        <v>108</v>
      </c>
      <c r="C80" s="228">
        <f t="shared" ref="C80:L80" si="44">C81+C82</f>
        <v>0</v>
      </c>
      <c r="D80" s="228">
        <f t="shared" si="44"/>
        <v>0</v>
      </c>
      <c r="E80" s="228">
        <f t="shared" si="44"/>
        <v>0</v>
      </c>
      <c r="F80" s="228">
        <f t="shared" si="44"/>
        <v>0</v>
      </c>
      <c r="G80" s="228">
        <f t="shared" si="44"/>
        <v>0</v>
      </c>
      <c r="H80" s="228">
        <f t="shared" si="44"/>
        <v>0</v>
      </c>
      <c r="I80" s="228">
        <f t="shared" si="44"/>
        <v>0</v>
      </c>
      <c r="J80" s="228">
        <f t="shared" si="44"/>
        <v>0</v>
      </c>
      <c r="K80" s="228">
        <f t="shared" si="44"/>
        <v>0</v>
      </c>
      <c r="L80" s="228">
        <f t="shared" si="44"/>
        <v>0</v>
      </c>
    </row>
    <row r="81" spans="1:12" ht="25.5" x14ac:dyDescent="0.2">
      <c r="A81" s="234"/>
      <c r="B81" s="235" t="s">
        <v>109</v>
      </c>
      <c r="C81" s="228">
        <f t="shared" ref="C81:L81" si="45">C82+C83</f>
        <v>0</v>
      </c>
      <c r="D81" s="228">
        <f t="shared" si="45"/>
        <v>0</v>
      </c>
      <c r="E81" s="228">
        <f t="shared" si="45"/>
        <v>0</v>
      </c>
      <c r="F81" s="228">
        <f t="shared" si="45"/>
        <v>0</v>
      </c>
      <c r="G81" s="228">
        <f t="shared" si="45"/>
        <v>0</v>
      </c>
      <c r="H81" s="228">
        <f t="shared" si="45"/>
        <v>0</v>
      </c>
      <c r="I81" s="228">
        <f t="shared" si="45"/>
        <v>0</v>
      </c>
      <c r="J81" s="228">
        <f t="shared" si="45"/>
        <v>0</v>
      </c>
      <c r="K81" s="228">
        <f t="shared" si="45"/>
        <v>0</v>
      </c>
      <c r="L81" s="228">
        <f t="shared" si="45"/>
        <v>0</v>
      </c>
    </row>
    <row r="82" spans="1:12" s="222" customFormat="1" x14ac:dyDescent="0.2">
      <c r="A82" s="232" t="s">
        <v>737</v>
      </c>
      <c r="B82" s="237" t="s">
        <v>2</v>
      </c>
      <c r="C82" s="241">
        <f>C83+C84</f>
        <v>0</v>
      </c>
      <c r="D82" s="241">
        <f t="shared" ref="D82:L82" si="46">D83+D84</f>
        <v>0</v>
      </c>
      <c r="E82" s="241">
        <f t="shared" si="46"/>
        <v>0</v>
      </c>
      <c r="F82" s="241">
        <f t="shared" si="46"/>
        <v>0</v>
      </c>
      <c r="G82" s="241">
        <f t="shared" si="46"/>
        <v>0</v>
      </c>
      <c r="H82" s="241">
        <f t="shared" si="46"/>
        <v>0</v>
      </c>
      <c r="I82" s="241">
        <f t="shared" si="46"/>
        <v>0</v>
      </c>
      <c r="J82" s="241">
        <f t="shared" si="46"/>
        <v>0</v>
      </c>
      <c r="K82" s="241">
        <f t="shared" si="46"/>
        <v>0</v>
      </c>
      <c r="L82" s="241">
        <f t="shared" si="46"/>
        <v>0</v>
      </c>
    </row>
    <row r="83" spans="1:12" x14ac:dyDescent="0.2">
      <c r="A83" s="230"/>
      <c r="B83" s="227" t="s">
        <v>42</v>
      </c>
      <c r="C83" s="228">
        <f t="shared" ref="C83:L83" si="47">C84+C85</f>
        <v>0</v>
      </c>
      <c r="D83" s="228">
        <f t="shared" si="47"/>
        <v>0</v>
      </c>
      <c r="E83" s="228">
        <f t="shared" si="47"/>
        <v>0</v>
      </c>
      <c r="F83" s="228">
        <f t="shared" si="47"/>
        <v>0</v>
      </c>
      <c r="G83" s="228">
        <f t="shared" si="47"/>
        <v>0</v>
      </c>
      <c r="H83" s="228">
        <f t="shared" si="47"/>
        <v>0</v>
      </c>
      <c r="I83" s="228">
        <f t="shared" si="47"/>
        <v>0</v>
      </c>
      <c r="J83" s="228">
        <f t="shared" si="47"/>
        <v>0</v>
      </c>
      <c r="K83" s="228">
        <f t="shared" si="47"/>
        <v>0</v>
      </c>
      <c r="L83" s="228">
        <f t="shared" si="47"/>
        <v>0</v>
      </c>
    </row>
    <row r="84" spans="1:12" x14ac:dyDescent="0.2">
      <c r="A84" s="230"/>
      <c r="B84" s="227" t="s">
        <v>43</v>
      </c>
      <c r="C84" s="228">
        <f t="shared" ref="C84:L84" si="48">C85+C86</f>
        <v>0</v>
      </c>
      <c r="D84" s="228">
        <f t="shared" si="48"/>
        <v>0</v>
      </c>
      <c r="E84" s="228">
        <f t="shared" si="48"/>
        <v>0</v>
      </c>
      <c r="F84" s="228">
        <f t="shared" si="48"/>
        <v>0</v>
      </c>
      <c r="G84" s="228">
        <f t="shared" si="48"/>
        <v>0</v>
      </c>
      <c r="H84" s="228">
        <f t="shared" si="48"/>
        <v>0</v>
      </c>
      <c r="I84" s="228">
        <f t="shared" si="48"/>
        <v>0</v>
      </c>
      <c r="J84" s="228">
        <f t="shared" si="48"/>
        <v>0</v>
      </c>
      <c r="K84" s="228">
        <f t="shared" si="48"/>
        <v>0</v>
      </c>
      <c r="L84" s="228">
        <f t="shared" si="48"/>
        <v>0</v>
      </c>
    </row>
    <row r="85" spans="1:12" ht="51" x14ac:dyDescent="0.2">
      <c r="A85" s="234" t="s">
        <v>738</v>
      </c>
      <c r="B85" s="237" t="s">
        <v>764</v>
      </c>
      <c r="C85" s="240">
        <f>C86+C87</f>
        <v>0</v>
      </c>
      <c r="D85" s="240">
        <f t="shared" ref="D85:L85" si="49">D86+D87</f>
        <v>0</v>
      </c>
      <c r="E85" s="240">
        <f t="shared" si="49"/>
        <v>0</v>
      </c>
      <c r="F85" s="240">
        <f t="shared" si="49"/>
        <v>0</v>
      </c>
      <c r="G85" s="240">
        <f t="shared" si="49"/>
        <v>0</v>
      </c>
      <c r="H85" s="240">
        <f t="shared" si="49"/>
        <v>0</v>
      </c>
      <c r="I85" s="240">
        <f t="shared" si="49"/>
        <v>0</v>
      </c>
      <c r="J85" s="240">
        <f t="shared" si="49"/>
        <v>0</v>
      </c>
      <c r="K85" s="240">
        <f t="shared" si="49"/>
        <v>0</v>
      </c>
      <c r="L85" s="240">
        <f t="shared" si="49"/>
        <v>0</v>
      </c>
    </row>
    <row r="86" spans="1:12" ht="25.5" x14ac:dyDescent="0.2">
      <c r="A86" s="234"/>
      <c r="B86" s="235" t="s">
        <v>765</v>
      </c>
      <c r="C86" s="228">
        <f t="shared" ref="C86:L86" si="50">C87+C88</f>
        <v>0</v>
      </c>
      <c r="D86" s="228">
        <f t="shared" si="50"/>
        <v>0</v>
      </c>
      <c r="E86" s="228">
        <f t="shared" si="50"/>
        <v>0</v>
      </c>
      <c r="F86" s="228">
        <f t="shared" si="50"/>
        <v>0</v>
      </c>
      <c r="G86" s="228">
        <f t="shared" si="50"/>
        <v>0</v>
      </c>
      <c r="H86" s="228">
        <f t="shared" si="50"/>
        <v>0</v>
      </c>
      <c r="I86" s="228">
        <f t="shared" si="50"/>
        <v>0</v>
      </c>
      <c r="J86" s="228">
        <f t="shared" si="50"/>
        <v>0</v>
      </c>
      <c r="K86" s="228">
        <f t="shared" si="50"/>
        <v>0</v>
      </c>
      <c r="L86" s="228">
        <f t="shared" si="50"/>
        <v>0</v>
      </c>
    </row>
    <row r="87" spans="1:12" ht="25.5" x14ac:dyDescent="0.2">
      <c r="A87" s="234"/>
      <c r="B87" s="235" t="s">
        <v>766</v>
      </c>
      <c r="C87" s="228">
        <f t="shared" ref="C87:L87" si="51">C88+C89</f>
        <v>0</v>
      </c>
      <c r="D87" s="228">
        <f t="shared" si="51"/>
        <v>0</v>
      </c>
      <c r="E87" s="228">
        <f t="shared" si="51"/>
        <v>0</v>
      </c>
      <c r="F87" s="228">
        <f t="shared" si="51"/>
        <v>0</v>
      </c>
      <c r="G87" s="228">
        <f t="shared" si="51"/>
        <v>0</v>
      </c>
      <c r="H87" s="228">
        <f t="shared" si="51"/>
        <v>0</v>
      </c>
      <c r="I87" s="228">
        <f t="shared" si="51"/>
        <v>0</v>
      </c>
      <c r="J87" s="228">
        <f t="shared" si="51"/>
        <v>0</v>
      </c>
      <c r="K87" s="228">
        <f t="shared" si="51"/>
        <v>0</v>
      </c>
      <c r="L87" s="228">
        <f t="shared" si="51"/>
        <v>0</v>
      </c>
    </row>
    <row r="88" spans="1:12" ht="20.25" customHeight="1" x14ac:dyDescent="0.2">
      <c r="A88" s="234" t="s">
        <v>742</v>
      </c>
      <c r="B88" s="237" t="s">
        <v>767</v>
      </c>
      <c r="C88" s="240">
        <f>C89+C90</f>
        <v>0</v>
      </c>
      <c r="D88" s="240">
        <f t="shared" ref="D88:L88" si="52">D89+D90</f>
        <v>0</v>
      </c>
      <c r="E88" s="240">
        <f t="shared" si="52"/>
        <v>0</v>
      </c>
      <c r="F88" s="240">
        <f t="shared" si="52"/>
        <v>0</v>
      </c>
      <c r="G88" s="240">
        <f t="shared" si="52"/>
        <v>0</v>
      </c>
      <c r="H88" s="240">
        <f t="shared" si="52"/>
        <v>0</v>
      </c>
      <c r="I88" s="240">
        <f t="shared" si="52"/>
        <v>0</v>
      </c>
      <c r="J88" s="240">
        <f t="shared" si="52"/>
        <v>0</v>
      </c>
      <c r="K88" s="240">
        <f t="shared" si="52"/>
        <v>0</v>
      </c>
      <c r="L88" s="240">
        <f t="shared" si="52"/>
        <v>0</v>
      </c>
    </row>
    <row r="89" spans="1:12" x14ac:dyDescent="0.2">
      <c r="A89" s="234"/>
      <c r="B89" s="235" t="s">
        <v>768</v>
      </c>
      <c r="C89" s="228">
        <f t="shared" ref="C89:L89" si="53">C90+C91</f>
        <v>0</v>
      </c>
      <c r="D89" s="228">
        <f t="shared" si="53"/>
        <v>0</v>
      </c>
      <c r="E89" s="228">
        <f t="shared" si="53"/>
        <v>0</v>
      </c>
      <c r="F89" s="228">
        <f t="shared" si="53"/>
        <v>0</v>
      </c>
      <c r="G89" s="228">
        <f t="shared" si="53"/>
        <v>0</v>
      </c>
      <c r="H89" s="228">
        <f t="shared" si="53"/>
        <v>0</v>
      </c>
      <c r="I89" s="228">
        <f t="shared" si="53"/>
        <v>0</v>
      </c>
      <c r="J89" s="228">
        <f t="shared" si="53"/>
        <v>0</v>
      </c>
      <c r="K89" s="228">
        <f t="shared" si="53"/>
        <v>0</v>
      </c>
      <c r="L89" s="228">
        <f t="shared" si="53"/>
        <v>0</v>
      </c>
    </row>
    <row r="90" spans="1:12" x14ac:dyDescent="0.2">
      <c r="A90" s="234"/>
      <c r="B90" s="235" t="s">
        <v>769</v>
      </c>
      <c r="C90" s="228">
        <f t="shared" ref="C90:L90" si="54">C91+C92</f>
        <v>0</v>
      </c>
      <c r="D90" s="228">
        <f t="shared" si="54"/>
        <v>0</v>
      </c>
      <c r="E90" s="228">
        <f t="shared" si="54"/>
        <v>0</v>
      </c>
      <c r="F90" s="228">
        <f t="shared" si="54"/>
        <v>0</v>
      </c>
      <c r="G90" s="228">
        <f t="shared" si="54"/>
        <v>0</v>
      </c>
      <c r="H90" s="228">
        <f t="shared" si="54"/>
        <v>0</v>
      </c>
      <c r="I90" s="228">
        <f t="shared" si="54"/>
        <v>0</v>
      </c>
      <c r="J90" s="228">
        <f t="shared" si="54"/>
        <v>0</v>
      </c>
      <c r="K90" s="228">
        <f t="shared" si="54"/>
        <v>0</v>
      </c>
      <c r="L90" s="228">
        <f t="shared" si="54"/>
        <v>0</v>
      </c>
    </row>
    <row r="91" spans="1:12" x14ac:dyDescent="0.2">
      <c r="A91" s="239" t="s">
        <v>743</v>
      </c>
      <c r="B91" s="237" t="s">
        <v>81</v>
      </c>
      <c r="C91" s="240">
        <f>C92+C93</f>
        <v>0</v>
      </c>
      <c r="D91" s="240">
        <f t="shared" ref="D91:L91" si="55">D92+D93</f>
        <v>0</v>
      </c>
      <c r="E91" s="240">
        <f t="shared" si="55"/>
        <v>0</v>
      </c>
      <c r="F91" s="240">
        <f t="shared" si="55"/>
        <v>0</v>
      </c>
      <c r="G91" s="240">
        <f t="shared" si="55"/>
        <v>0</v>
      </c>
      <c r="H91" s="240">
        <f t="shared" si="55"/>
        <v>0</v>
      </c>
      <c r="I91" s="240">
        <f t="shared" si="55"/>
        <v>0</v>
      </c>
      <c r="J91" s="240">
        <f t="shared" si="55"/>
        <v>0</v>
      </c>
      <c r="K91" s="240">
        <f t="shared" si="55"/>
        <v>0</v>
      </c>
      <c r="L91" s="240">
        <f t="shared" si="55"/>
        <v>0</v>
      </c>
    </row>
    <row r="92" spans="1:12" ht="25.5" x14ac:dyDescent="0.2">
      <c r="A92" s="234"/>
      <c r="B92" s="235" t="s">
        <v>82</v>
      </c>
      <c r="C92" s="228">
        <f t="shared" ref="C92:L92" si="56">C93+C94</f>
        <v>0</v>
      </c>
      <c r="D92" s="228">
        <f t="shared" si="56"/>
        <v>0</v>
      </c>
      <c r="E92" s="228">
        <f t="shared" si="56"/>
        <v>0</v>
      </c>
      <c r="F92" s="228">
        <f t="shared" si="56"/>
        <v>0</v>
      </c>
      <c r="G92" s="228">
        <f t="shared" si="56"/>
        <v>0</v>
      </c>
      <c r="H92" s="228">
        <f t="shared" si="56"/>
        <v>0</v>
      </c>
      <c r="I92" s="228">
        <f t="shared" si="56"/>
        <v>0</v>
      </c>
      <c r="J92" s="228">
        <f t="shared" si="56"/>
        <v>0</v>
      </c>
      <c r="K92" s="228">
        <f t="shared" si="56"/>
        <v>0</v>
      </c>
      <c r="L92" s="228">
        <f t="shared" si="56"/>
        <v>0</v>
      </c>
    </row>
    <row r="93" spans="1:12" ht="25.5" x14ac:dyDescent="0.2">
      <c r="A93" s="234"/>
      <c r="B93" s="235" t="s">
        <v>83</v>
      </c>
      <c r="C93" s="228">
        <f t="shared" ref="C93:L93" si="57">C94+C95</f>
        <v>0</v>
      </c>
      <c r="D93" s="228">
        <f t="shared" si="57"/>
        <v>0</v>
      </c>
      <c r="E93" s="228">
        <f t="shared" si="57"/>
        <v>0</v>
      </c>
      <c r="F93" s="228">
        <f t="shared" si="57"/>
        <v>0</v>
      </c>
      <c r="G93" s="228">
        <f t="shared" si="57"/>
        <v>0</v>
      </c>
      <c r="H93" s="228">
        <f t="shared" si="57"/>
        <v>0</v>
      </c>
      <c r="I93" s="228">
        <f t="shared" si="57"/>
        <v>0</v>
      </c>
      <c r="J93" s="228">
        <f t="shared" si="57"/>
        <v>0</v>
      </c>
      <c r="K93" s="228">
        <f t="shared" si="57"/>
        <v>0</v>
      </c>
      <c r="L93" s="228">
        <f t="shared" si="57"/>
        <v>0</v>
      </c>
    </row>
    <row r="94" spans="1:12" x14ac:dyDescent="0.2">
      <c r="A94" s="239" t="s">
        <v>744</v>
      </c>
      <c r="B94" s="280" t="s">
        <v>739</v>
      </c>
      <c r="C94" s="240">
        <f>C95+C96</f>
        <v>0</v>
      </c>
      <c r="D94" s="240">
        <f t="shared" ref="D94:L94" si="58">D95+D96</f>
        <v>0</v>
      </c>
      <c r="E94" s="240">
        <f t="shared" si="58"/>
        <v>0</v>
      </c>
      <c r="F94" s="240">
        <f t="shared" si="58"/>
        <v>0</v>
      </c>
      <c r="G94" s="240">
        <f t="shared" si="58"/>
        <v>0</v>
      </c>
      <c r="H94" s="240">
        <f t="shared" si="58"/>
        <v>0</v>
      </c>
      <c r="I94" s="240">
        <f t="shared" si="58"/>
        <v>0</v>
      </c>
      <c r="J94" s="240">
        <f t="shared" si="58"/>
        <v>0</v>
      </c>
      <c r="K94" s="240">
        <f t="shared" si="58"/>
        <v>0</v>
      </c>
      <c r="L94" s="240">
        <f t="shared" si="58"/>
        <v>0</v>
      </c>
    </row>
    <row r="95" spans="1:12" x14ac:dyDescent="0.2">
      <c r="A95" s="234"/>
      <c r="B95" s="268" t="s">
        <v>740</v>
      </c>
      <c r="C95" s="228">
        <v>0</v>
      </c>
      <c r="D95" s="228">
        <v>0</v>
      </c>
      <c r="E95" s="228">
        <v>0</v>
      </c>
      <c r="F95" s="228">
        <v>0</v>
      </c>
      <c r="G95" s="228">
        <v>0</v>
      </c>
      <c r="H95" s="228">
        <v>0</v>
      </c>
      <c r="I95" s="228">
        <v>0</v>
      </c>
      <c r="J95" s="228">
        <v>0</v>
      </c>
      <c r="K95" s="228">
        <v>0</v>
      </c>
      <c r="L95" s="228">
        <v>0</v>
      </c>
    </row>
    <row r="96" spans="1:12" x14ac:dyDescent="0.2">
      <c r="A96" s="234"/>
      <c r="B96" s="268" t="s">
        <v>741</v>
      </c>
      <c r="C96" s="228">
        <v>0</v>
      </c>
      <c r="D96" s="228">
        <v>0</v>
      </c>
      <c r="E96" s="228">
        <v>0</v>
      </c>
      <c r="F96" s="228">
        <v>0</v>
      </c>
      <c r="G96" s="228">
        <v>0</v>
      </c>
      <c r="H96" s="228">
        <v>0</v>
      </c>
      <c r="I96" s="228">
        <v>0</v>
      </c>
      <c r="J96" s="228">
        <v>0</v>
      </c>
      <c r="K96" s="228">
        <v>0</v>
      </c>
      <c r="L96" s="228">
        <v>0</v>
      </c>
    </row>
    <row r="97" spans="1:15" x14ac:dyDescent="0.2">
      <c r="A97" s="239" t="s">
        <v>770</v>
      </c>
      <c r="B97" s="280" t="s">
        <v>739</v>
      </c>
      <c r="C97" s="240">
        <f>C98+C99</f>
        <v>0</v>
      </c>
      <c r="D97" s="240">
        <f t="shared" ref="D97:L97" si="59">D98+D99</f>
        <v>0</v>
      </c>
      <c r="E97" s="240">
        <f t="shared" si="59"/>
        <v>0</v>
      </c>
      <c r="F97" s="240">
        <f t="shared" si="59"/>
        <v>0</v>
      </c>
      <c r="G97" s="240">
        <f t="shared" si="59"/>
        <v>0</v>
      </c>
      <c r="H97" s="240">
        <f t="shared" si="59"/>
        <v>0</v>
      </c>
      <c r="I97" s="240">
        <f t="shared" si="59"/>
        <v>0</v>
      </c>
      <c r="J97" s="240">
        <f t="shared" si="59"/>
        <v>0</v>
      </c>
      <c r="K97" s="240">
        <f t="shared" si="59"/>
        <v>0</v>
      </c>
      <c r="L97" s="240">
        <f t="shared" si="59"/>
        <v>0</v>
      </c>
    </row>
    <row r="98" spans="1:15" x14ac:dyDescent="0.2">
      <c r="A98" s="234"/>
      <c r="B98" s="268" t="s">
        <v>740</v>
      </c>
      <c r="C98" s="228">
        <v>0</v>
      </c>
      <c r="D98" s="228">
        <v>0</v>
      </c>
      <c r="E98" s="228">
        <v>0</v>
      </c>
      <c r="F98" s="228">
        <v>0</v>
      </c>
      <c r="G98" s="228">
        <v>0</v>
      </c>
      <c r="H98" s="228">
        <v>0</v>
      </c>
      <c r="I98" s="228">
        <v>0</v>
      </c>
      <c r="J98" s="228">
        <v>0</v>
      </c>
      <c r="K98" s="228">
        <v>0</v>
      </c>
      <c r="L98" s="228">
        <v>0</v>
      </c>
    </row>
    <row r="99" spans="1:15" x14ac:dyDescent="0.2">
      <c r="A99" s="234"/>
      <c r="B99" s="268" t="s">
        <v>741</v>
      </c>
      <c r="C99" s="228">
        <v>0</v>
      </c>
      <c r="D99" s="228">
        <v>0</v>
      </c>
      <c r="E99" s="228">
        <v>0</v>
      </c>
      <c r="F99" s="228">
        <v>0</v>
      </c>
      <c r="G99" s="228">
        <v>0</v>
      </c>
      <c r="H99" s="228">
        <v>0</v>
      </c>
      <c r="I99" s="228">
        <v>0</v>
      </c>
      <c r="J99" s="228">
        <v>0</v>
      </c>
      <c r="K99" s="228">
        <v>0</v>
      </c>
      <c r="L99" s="228">
        <v>0</v>
      </c>
    </row>
    <row r="100" spans="1:15" x14ac:dyDescent="0.2">
      <c r="A100" s="239" t="s">
        <v>771</v>
      </c>
      <c r="B100" s="280" t="s">
        <v>739</v>
      </c>
      <c r="C100" s="240">
        <f>C101+C102</f>
        <v>0</v>
      </c>
      <c r="D100" s="240">
        <f t="shared" ref="D100:L100" si="60">D101+D102</f>
        <v>0</v>
      </c>
      <c r="E100" s="240">
        <f t="shared" si="60"/>
        <v>0</v>
      </c>
      <c r="F100" s="240">
        <f t="shared" si="60"/>
        <v>0</v>
      </c>
      <c r="G100" s="240">
        <f t="shared" si="60"/>
        <v>0</v>
      </c>
      <c r="H100" s="240">
        <f t="shared" si="60"/>
        <v>0</v>
      </c>
      <c r="I100" s="240">
        <f t="shared" si="60"/>
        <v>0</v>
      </c>
      <c r="J100" s="240">
        <f t="shared" si="60"/>
        <v>0</v>
      </c>
      <c r="K100" s="240">
        <f t="shared" si="60"/>
        <v>0</v>
      </c>
      <c r="L100" s="240">
        <f t="shared" si="60"/>
        <v>0</v>
      </c>
    </row>
    <row r="101" spans="1:15" x14ac:dyDescent="0.2">
      <c r="A101" s="234"/>
      <c r="B101" s="268" t="s">
        <v>740</v>
      </c>
      <c r="C101" s="228">
        <v>0</v>
      </c>
      <c r="D101" s="228">
        <v>0</v>
      </c>
      <c r="E101" s="228">
        <v>0</v>
      </c>
      <c r="F101" s="228">
        <v>0</v>
      </c>
      <c r="G101" s="228">
        <v>0</v>
      </c>
      <c r="H101" s="228">
        <v>0</v>
      </c>
      <c r="I101" s="228">
        <v>0</v>
      </c>
      <c r="J101" s="228">
        <v>0</v>
      </c>
      <c r="K101" s="228">
        <v>0</v>
      </c>
      <c r="L101" s="228">
        <v>0</v>
      </c>
    </row>
    <row r="102" spans="1:15" x14ac:dyDescent="0.2">
      <c r="A102" s="234"/>
      <c r="B102" s="268" t="s">
        <v>741</v>
      </c>
      <c r="C102" s="228">
        <v>0</v>
      </c>
      <c r="D102" s="228">
        <v>0</v>
      </c>
      <c r="E102" s="228">
        <v>0</v>
      </c>
      <c r="F102" s="228">
        <v>0</v>
      </c>
      <c r="G102" s="228">
        <v>0</v>
      </c>
      <c r="H102" s="228">
        <v>0</v>
      </c>
      <c r="I102" s="228">
        <v>0</v>
      </c>
      <c r="J102" s="228">
        <v>0</v>
      </c>
      <c r="K102" s="228">
        <v>0</v>
      </c>
      <c r="L102" s="228">
        <v>0</v>
      </c>
    </row>
    <row r="103" spans="1:15" x14ac:dyDescent="0.2">
      <c r="A103" s="230">
        <v>22</v>
      </c>
      <c r="B103" s="242" t="s">
        <v>0</v>
      </c>
      <c r="C103" s="228">
        <v>0</v>
      </c>
      <c r="D103" s="228">
        <v>0</v>
      </c>
      <c r="E103" s="228">
        <v>0</v>
      </c>
      <c r="F103" s="228">
        <v>0</v>
      </c>
      <c r="G103" s="228">
        <v>0</v>
      </c>
      <c r="H103" s="228">
        <v>0</v>
      </c>
      <c r="I103" s="228">
        <v>0</v>
      </c>
      <c r="J103" s="228">
        <v>0</v>
      </c>
      <c r="K103" s="228">
        <v>0</v>
      </c>
      <c r="L103" s="228">
        <v>0</v>
      </c>
    </row>
    <row r="104" spans="1:15" s="222" customFormat="1" x14ac:dyDescent="0.2">
      <c r="A104" s="317" t="s">
        <v>44</v>
      </c>
      <c r="B104" s="317"/>
      <c r="C104" s="231">
        <f>C103+C45</f>
        <v>0</v>
      </c>
      <c r="D104" s="231">
        <f t="shared" ref="D104:L104" si="61">D103+D45</f>
        <v>0</v>
      </c>
      <c r="E104" s="231">
        <f t="shared" si="61"/>
        <v>0</v>
      </c>
      <c r="F104" s="231">
        <f t="shared" si="61"/>
        <v>0</v>
      </c>
      <c r="G104" s="231">
        <f t="shared" si="61"/>
        <v>0</v>
      </c>
      <c r="H104" s="231">
        <f t="shared" si="61"/>
        <v>0</v>
      </c>
      <c r="I104" s="231">
        <f t="shared" si="61"/>
        <v>0</v>
      </c>
      <c r="J104" s="231">
        <f t="shared" si="61"/>
        <v>0</v>
      </c>
      <c r="K104" s="231">
        <f t="shared" si="61"/>
        <v>0</v>
      </c>
      <c r="L104" s="231">
        <f t="shared" si="61"/>
        <v>0</v>
      </c>
    </row>
    <row r="105" spans="1:15" x14ac:dyDescent="0.2">
      <c r="A105" s="230"/>
      <c r="B105" s="236" t="s">
        <v>45</v>
      </c>
      <c r="C105" s="225"/>
      <c r="D105" s="225"/>
      <c r="E105" s="225"/>
      <c r="F105" s="225"/>
      <c r="G105" s="225"/>
      <c r="H105" s="225"/>
      <c r="I105" s="225"/>
      <c r="J105" s="225"/>
      <c r="K105" s="225"/>
      <c r="L105" s="225"/>
    </row>
    <row r="106" spans="1:15" x14ac:dyDescent="0.2">
      <c r="A106" s="230">
        <v>23</v>
      </c>
      <c r="B106" s="242" t="s">
        <v>46</v>
      </c>
      <c r="C106" s="231">
        <f>C107+C110+C113+C116+C119+C122+C125+C128+C131+C134+C137+C140+C141</f>
        <v>0</v>
      </c>
      <c r="D106" s="231">
        <f t="shared" ref="D106:L106" si="62">D107+D110+D113+D116+D119+D122+D125+D128+D131+D134+D137+D140+D141</f>
        <v>0</v>
      </c>
      <c r="E106" s="231">
        <f t="shared" si="62"/>
        <v>0</v>
      </c>
      <c r="F106" s="231">
        <f t="shared" si="62"/>
        <v>0</v>
      </c>
      <c r="G106" s="231">
        <f t="shared" si="62"/>
        <v>0</v>
      </c>
      <c r="H106" s="231">
        <f t="shared" si="62"/>
        <v>0</v>
      </c>
      <c r="I106" s="231">
        <f t="shared" si="62"/>
        <v>0</v>
      </c>
      <c r="J106" s="231">
        <f t="shared" si="62"/>
        <v>0</v>
      </c>
      <c r="K106" s="231">
        <f t="shared" si="62"/>
        <v>0</v>
      </c>
      <c r="L106" s="231">
        <f t="shared" si="62"/>
        <v>0</v>
      </c>
    </row>
    <row r="107" spans="1:15" s="222" customFormat="1" ht="25.5" x14ac:dyDescent="0.2">
      <c r="A107" s="230" t="s">
        <v>745</v>
      </c>
      <c r="B107" s="243" t="s">
        <v>47</v>
      </c>
      <c r="C107" s="241">
        <f>C108+C109</f>
        <v>0</v>
      </c>
      <c r="D107" s="241">
        <f t="shared" ref="D107:L107" si="63">D108+D109</f>
        <v>0</v>
      </c>
      <c r="E107" s="241">
        <f t="shared" si="63"/>
        <v>0</v>
      </c>
      <c r="F107" s="241">
        <f t="shared" si="63"/>
        <v>0</v>
      </c>
      <c r="G107" s="241">
        <f t="shared" si="63"/>
        <v>0</v>
      </c>
      <c r="H107" s="241">
        <f t="shared" si="63"/>
        <v>0</v>
      </c>
      <c r="I107" s="241">
        <f t="shared" si="63"/>
        <v>0</v>
      </c>
      <c r="J107" s="241">
        <f t="shared" si="63"/>
        <v>0</v>
      </c>
      <c r="K107" s="241">
        <f t="shared" si="63"/>
        <v>0</v>
      </c>
      <c r="L107" s="241">
        <f t="shared" si="63"/>
        <v>0</v>
      </c>
    </row>
    <row r="108" spans="1:15" ht="25.5" x14ac:dyDescent="0.2">
      <c r="A108" s="230"/>
      <c r="B108" s="244" t="s">
        <v>48</v>
      </c>
      <c r="C108" s="228">
        <f t="shared" ref="C108:L108" si="64">C109+C110</f>
        <v>0</v>
      </c>
      <c r="D108" s="228">
        <f t="shared" si="64"/>
        <v>0</v>
      </c>
      <c r="E108" s="228">
        <f t="shared" si="64"/>
        <v>0</v>
      </c>
      <c r="F108" s="228">
        <f t="shared" si="64"/>
        <v>0</v>
      </c>
      <c r="G108" s="228">
        <f t="shared" si="64"/>
        <v>0</v>
      </c>
      <c r="H108" s="228">
        <f t="shared" si="64"/>
        <v>0</v>
      </c>
      <c r="I108" s="228">
        <f t="shared" si="64"/>
        <v>0</v>
      </c>
      <c r="J108" s="228">
        <f t="shared" si="64"/>
        <v>0</v>
      </c>
      <c r="K108" s="228">
        <f t="shared" si="64"/>
        <v>0</v>
      </c>
      <c r="L108" s="228">
        <f t="shared" si="64"/>
        <v>0</v>
      </c>
      <c r="N108" s="221"/>
      <c r="O108" s="221"/>
    </row>
    <row r="109" spans="1:15" ht="25.5" x14ac:dyDescent="0.2">
      <c r="A109" s="230"/>
      <c r="B109" s="244" t="s">
        <v>49</v>
      </c>
      <c r="C109" s="228">
        <f t="shared" ref="C109:L109" si="65">C110+C111</f>
        <v>0</v>
      </c>
      <c r="D109" s="228">
        <f t="shared" si="65"/>
        <v>0</v>
      </c>
      <c r="E109" s="228">
        <f t="shared" si="65"/>
        <v>0</v>
      </c>
      <c r="F109" s="228">
        <f t="shared" si="65"/>
        <v>0</v>
      </c>
      <c r="G109" s="228">
        <f t="shared" si="65"/>
        <v>0</v>
      </c>
      <c r="H109" s="228">
        <f t="shared" si="65"/>
        <v>0</v>
      </c>
      <c r="I109" s="228">
        <f t="shared" si="65"/>
        <v>0</v>
      </c>
      <c r="J109" s="228">
        <f t="shared" si="65"/>
        <v>0</v>
      </c>
      <c r="K109" s="228">
        <f t="shared" si="65"/>
        <v>0</v>
      </c>
      <c r="L109" s="228">
        <f t="shared" si="65"/>
        <v>0</v>
      </c>
    </row>
    <row r="110" spans="1:15" s="222" customFormat="1" x14ac:dyDescent="0.2">
      <c r="A110" s="230" t="s">
        <v>752</v>
      </c>
      <c r="B110" s="243" t="s">
        <v>746</v>
      </c>
      <c r="C110" s="241">
        <f>C111+C112</f>
        <v>0</v>
      </c>
      <c r="D110" s="241">
        <f t="shared" ref="D110:L110" si="66">D111+D112</f>
        <v>0</v>
      </c>
      <c r="E110" s="241">
        <f t="shared" si="66"/>
        <v>0</v>
      </c>
      <c r="F110" s="241">
        <f t="shared" si="66"/>
        <v>0</v>
      </c>
      <c r="G110" s="241">
        <f t="shared" si="66"/>
        <v>0</v>
      </c>
      <c r="H110" s="241">
        <f t="shared" si="66"/>
        <v>0</v>
      </c>
      <c r="I110" s="241">
        <f t="shared" si="66"/>
        <v>0</v>
      </c>
      <c r="J110" s="241">
        <f t="shared" si="66"/>
        <v>0</v>
      </c>
      <c r="K110" s="241">
        <f t="shared" si="66"/>
        <v>0</v>
      </c>
      <c r="L110" s="241">
        <f t="shared" si="66"/>
        <v>0</v>
      </c>
    </row>
    <row r="111" spans="1:15" x14ac:dyDescent="0.2">
      <c r="A111" s="230"/>
      <c r="B111" s="244" t="s">
        <v>747</v>
      </c>
      <c r="C111" s="228">
        <f t="shared" ref="C111:L111" si="67">C112+C113</f>
        <v>0</v>
      </c>
      <c r="D111" s="228">
        <f t="shared" si="67"/>
        <v>0</v>
      </c>
      <c r="E111" s="228">
        <f t="shared" si="67"/>
        <v>0</v>
      </c>
      <c r="F111" s="228">
        <f t="shared" si="67"/>
        <v>0</v>
      </c>
      <c r="G111" s="228">
        <f t="shared" si="67"/>
        <v>0</v>
      </c>
      <c r="H111" s="228">
        <f t="shared" si="67"/>
        <v>0</v>
      </c>
      <c r="I111" s="228">
        <f t="shared" si="67"/>
        <v>0</v>
      </c>
      <c r="J111" s="228">
        <f t="shared" si="67"/>
        <v>0</v>
      </c>
      <c r="K111" s="228">
        <f t="shared" si="67"/>
        <v>0</v>
      </c>
      <c r="L111" s="228">
        <f t="shared" si="67"/>
        <v>0</v>
      </c>
      <c r="N111" s="221"/>
      <c r="O111" s="221"/>
    </row>
    <row r="112" spans="1:15" ht="22.5" customHeight="1" x14ac:dyDescent="0.2">
      <c r="A112" s="230"/>
      <c r="B112" s="244" t="s">
        <v>748</v>
      </c>
      <c r="C112" s="228">
        <f t="shared" ref="C112:L112" si="68">C113+C114</f>
        <v>0</v>
      </c>
      <c r="D112" s="228">
        <f t="shared" si="68"/>
        <v>0</v>
      </c>
      <c r="E112" s="228">
        <f t="shared" si="68"/>
        <v>0</v>
      </c>
      <c r="F112" s="228">
        <f t="shared" si="68"/>
        <v>0</v>
      </c>
      <c r="G112" s="228">
        <f t="shared" si="68"/>
        <v>0</v>
      </c>
      <c r="H112" s="228">
        <f t="shared" si="68"/>
        <v>0</v>
      </c>
      <c r="I112" s="228">
        <f t="shared" si="68"/>
        <v>0</v>
      </c>
      <c r="J112" s="228">
        <f t="shared" si="68"/>
        <v>0</v>
      </c>
      <c r="K112" s="228">
        <f t="shared" si="68"/>
        <v>0</v>
      </c>
      <c r="L112" s="228">
        <f t="shared" si="68"/>
        <v>0</v>
      </c>
    </row>
    <row r="113" spans="1:15" s="222" customFormat="1" ht="25.5" x14ac:dyDescent="0.2">
      <c r="A113" s="230">
        <v>23.3</v>
      </c>
      <c r="B113" s="243" t="s">
        <v>749</v>
      </c>
      <c r="C113" s="241">
        <f>C114+C115</f>
        <v>0</v>
      </c>
      <c r="D113" s="241">
        <f t="shared" ref="D113:L113" si="69">D114+D115</f>
        <v>0</v>
      </c>
      <c r="E113" s="241">
        <f t="shared" si="69"/>
        <v>0</v>
      </c>
      <c r="F113" s="241">
        <f t="shared" si="69"/>
        <v>0</v>
      </c>
      <c r="G113" s="241">
        <f t="shared" si="69"/>
        <v>0</v>
      </c>
      <c r="H113" s="241">
        <f t="shared" si="69"/>
        <v>0</v>
      </c>
      <c r="I113" s="241">
        <f t="shared" si="69"/>
        <v>0</v>
      </c>
      <c r="J113" s="241">
        <f t="shared" si="69"/>
        <v>0</v>
      </c>
      <c r="K113" s="241">
        <f t="shared" si="69"/>
        <v>0</v>
      </c>
      <c r="L113" s="241">
        <f t="shared" si="69"/>
        <v>0</v>
      </c>
    </row>
    <row r="114" spans="1:15" ht="23.25" customHeight="1" x14ac:dyDescent="0.2">
      <c r="A114" s="230"/>
      <c r="B114" s="244" t="s">
        <v>750</v>
      </c>
      <c r="C114" s="228">
        <f t="shared" ref="C114:L114" si="70">C115+C116</f>
        <v>0</v>
      </c>
      <c r="D114" s="228">
        <f t="shared" si="70"/>
        <v>0</v>
      </c>
      <c r="E114" s="228">
        <f t="shared" si="70"/>
        <v>0</v>
      </c>
      <c r="F114" s="228">
        <f t="shared" si="70"/>
        <v>0</v>
      </c>
      <c r="G114" s="228">
        <f t="shared" si="70"/>
        <v>0</v>
      </c>
      <c r="H114" s="228">
        <f t="shared" si="70"/>
        <v>0</v>
      </c>
      <c r="I114" s="228">
        <f t="shared" si="70"/>
        <v>0</v>
      </c>
      <c r="J114" s="228">
        <f t="shared" si="70"/>
        <v>0</v>
      </c>
      <c r="K114" s="228">
        <f t="shared" si="70"/>
        <v>0</v>
      </c>
      <c r="L114" s="228">
        <f t="shared" si="70"/>
        <v>0</v>
      </c>
      <c r="N114" s="221"/>
      <c r="O114" s="221"/>
    </row>
    <row r="115" spans="1:15" ht="21" customHeight="1" x14ac:dyDescent="0.2">
      <c r="A115" s="230"/>
      <c r="B115" s="244" t="s">
        <v>751</v>
      </c>
      <c r="C115" s="228">
        <f t="shared" ref="C115:L115" si="71">C116+C117</f>
        <v>0</v>
      </c>
      <c r="D115" s="228">
        <f t="shared" si="71"/>
        <v>0</v>
      </c>
      <c r="E115" s="228">
        <f t="shared" si="71"/>
        <v>0</v>
      </c>
      <c r="F115" s="228">
        <f t="shared" si="71"/>
        <v>0</v>
      </c>
      <c r="G115" s="228">
        <f t="shared" si="71"/>
        <v>0</v>
      </c>
      <c r="H115" s="228">
        <f t="shared" si="71"/>
        <v>0</v>
      </c>
      <c r="I115" s="228">
        <f t="shared" si="71"/>
        <v>0</v>
      </c>
      <c r="J115" s="228">
        <f t="shared" si="71"/>
        <v>0</v>
      </c>
      <c r="K115" s="228">
        <f t="shared" si="71"/>
        <v>0</v>
      </c>
      <c r="L115" s="228">
        <f t="shared" si="71"/>
        <v>0</v>
      </c>
    </row>
    <row r="116" spans="1:15" s="222" customFormat="1" x14ac:dyDescent="0.2">
      <c r="A116" s="230">
        <v>23.4</v>
      </c>
      <c r="B116" s="243" t="s">
        <v>753</v>
      </c>
      <c r="C116" s="241">
        <f>C117+C118</f>
        <v>0</v>
      </c>
      <c r="D116" s="241">
        <f t="shared" ref="D116:L116" si="72">D117+D118</f>
        <v>0</v>
      </c>
      <c r="E116" s="241">
        <f t="shared" si="72"/>
        <v>0</v>
      </c>
      <c r="F116" s="241">
        <f t="shared" si="72"/>
        <v>0</v>
      </c>
      <c r="G116" s="241">
        <f t="shared" si="72"/>
        <v>0</v>
      </c>
      <c r="H116" s="241">
        <f t="shared" si="72"/>
        <v>0</v>
      </c>
      <c r="I116" s="241">
        <f t="shared" si="72"/>
        <v>0</v>
      </c>
      <c r="J116" s="241">
        <f t="shared" si="72"/>
        <v>0</v>
      </c>
      <c r="K116" s="241">
        <f t="shared" si="72"/>
        <v>0</v>
      </c>
      <c r="L116" s="241">
        <f t="shared" si="72"/>
        <v>0</v>
      </c>
    </row>
    <row r="117" spans="1:15" ht="23.25" customHeight="1" x14ac:dyDescent="0.2">
      <c r="A117" s="230"/>
      <c r="B117" s="244" t="s">
        <v>754</v>
      </c>
      <c r="C117" s="228">
        <f t="shared" ref="C117:L117" si="73">C118+C119</f>
        <v>0</v>
      </c>
      <c r="D117" s="228">
        <f t="shared" si="73"/>
        <v>0</v>
      </c>
      <c r="E117" s="228">
        <f t="shared" si="73"/>
        <v>0</v>
      </c>
      <c r="F117" s="228">
        <f t="shared" si="73"/>
        <v>0</v>
      </c>
      <c r="G117" s="228">
        <f t="shared" si="73"/>
        <v>0</v>
      </c>
      <c r="H117" s="228">
        <f t="shared" si="73"/>
        <v>0</v>
      </c>
      <c r="I117" s="228">
        <f t="shared" si="73"/>
        <v>0</v>
      </c>
      <c r="J117" s="228">
        <f t="shared" si="73"/>
        <v>0</v>
      </c>
      <c r="K117" s="228">
        <f t="shared" si="73"/>
        <v>0</v>
      </c>
      <c r="L117" s="228">
        <f t="shared" si="73"/>
        <v>0</v>
      </c>
      <c r="N117" s="221"/>
      <c r="O117" s="221"/>
    </row>
    <row r="118" spans="1:15" ht="30.75" customHeight="1" x14ac:dyDescent="0.2">
      <c r="A118" s="230"/>
      <c r="B118" s="244" t="s">
        <v>755</v>
      </c>
      <c r="C118" s="228">
        <f t="shared" ref="C118:L118" si="74">C119+C120</f>
        <v>0</v>
      </c>
      <c r="D118" s="228">
        <f t="shared" si="74"/>
        <v>0</v>
      </c>
      <c r="E118" s="228">
        <f t="shared" si="74"/>
        <v>0</v>
      </c>
      <c r="F118" s="228">
        <f t="shared" si="74"/>
        <v>0</v>
      </c>
      <c r="G118" s="228">
        <f t="shared" si="74"/>
        <v>0</v>
      </c>
      <c r="H118" s="228">
        <f t="shared" si="74"/>
        <v>0</v>
      </c>
      <c r="I118" s="228">
        <f t="shared" si="74"/>
        <v>0</v>
      </c>
      <c r="J118" s="228">
        <f t="shared" si="74"/>
        <v>0</v>
      </c>
      <c r="K118" s="228">
        <f t="shared" si="74"/>
        <v>0</v>
      </c>
      <c r="L118" s="228">
        <f t="shared" si="74"/>
        <v>0</v>
      </c>
    </row>
    <row r="119" spans="1:15" s="222" customFormat="1" ht="25.5" x14ac:dyDescent="0.2">
      <c r="A119" s="230" t="s">
        <v>756</v>
      </c>
      <c r="B119" s="243" t="s">
        <v>84</v>
      </c>
      <c r="C119" s="241">
        <f>C120+C121</f>
        <v>0</v>
      </c>
      <c r="D119" s="241">
        <f t="shared" ref="D119:L119" si="75">D120+D121</f>
        <v>0</v>
      </c>
      <c r="E119" s="241">
        <f t="shared" si="75"/>
        <v>0</v>
      </c>
      <c r="F119" s="241">
        <f t="shared" si="75"/>
        <v>0</v>
      </c>
      <c r="G119" s="241">
        <f t="shared" si="75"/>
        <v>0</v>
      </c>
      <c r="H119" s="241">
        <f t="shared" si="75"/>
        <v>0</v>
      </c>
      <c r="I119" s="241">
        <f t="shared" si="75"/>
        <v>0</v>
      </c>
      <c r="J119" s="241">
        <f t="shared" si="75"/>
        <v>0</v>
      </c>
      <c r="K119" s="241">
        <f t="shared" si="75"/>
        <v>0</v>
      </c>
      <c r="L119" s="241">
        <f t="shared" si="75"/>
        <v>0</v>
      </c>
    </row>
    <row r="120" spans="1:15" ht="21.75" customHeight="1" x14ac:dyDescent="0.2">
      <c r="A120" s="230"/>
      <c r="B120" s="244" t="s">
        <v>88</v>
      </c>
      <c r="C120" s="228">
        <f t="shared" ref="C120:L120" si="76">C121+C122</f>
        <v>0</v>
      </c>
      <c r="D120" s="228">
        <f t="shared" si="76"/>
        <v>0</v>
      </c>
      <c r="E120" s="228">
        <f t="shared" si="76"/>
        <v>0</v>
      </c>
      <c r="F120" s="228">
        <f t="shared" si="76"/>
        <v>0</v>
      </c>
      <c r="G120" s="228">
        <f t="shared" si="76"/>
        <v>0</v>
      </c>
      <c r="H120" s="228">
        <f t="shared" si="76"/>
        <v>0</v>
      </c>
      <c r="I120" s="228">
        <f t="shared" si="76"/>
        <v>0</v>
      </c>
      <c r="J120" s="228">
        <f t="shared" si="76"/>
        <v>0</v>
      </c>
      <c r="K120" s="228">
        <f t="shared" si="76"/>
        <v>0</v>
      </c>
      <c r="L120" s="228">
        <f t="shared" si="76"/>
        <v>0</v>
      </c>
    </row>
    <row r="121" spans="1:15" ht="25.5" x14ac:dyDescent="0.2">
      <c r="A121" s="230"/>
      <c r="B121" s="244" t="s">
        <v>89</v>
      </c>
      <c r="C121" s="228">
        <f t="shared" ref="C121:L121" si="77">C122+C123</f>
        <v>0</v>
      </c>
      <c r="D121" s="228">
        <f t="shared" si="77"/>
        <v>0</v>
      </c>
      <c r="E121" s="228">
        <f t="shared" si="77"/>
        <v>0</v>
      </c>
      <c r="F121" s="228">
        <f t="shared" si="77"/>
        <v>0</v>
      </c>
      <c r="G121" s="228">
        <f t="shared" si="77"/>
        <v>0</v>
      </c>
      <c r="H121" s="228">
        <f t="shared" si="77"/>
        <v>0</v>
      </c>
      <c r="I121" s="228">
        <f t="shared" si="77"/>
        <v>0</v>
      </c>
      <c r="J121" s="228">
        <f t="shared" si="77"/>
        <v>0</v>
      </c>
      <c r="K121" s="228">
        <f t="shared" si="77"/>
        <v>0</v>
      </c>
      <c r="L121" s="228">
        <f t="shared" si="77"/>
        <v>0</v>
      </c>
    </row>
    <row r="122" spans="1:15" s="222" customFormat="1" ht="51" x14ac:dyDescent="0.2">
      <c r="A122" s="230" t="s">
        <v>757</v>
      </c>
      <c r="B122" s="243" t="s">
        <v>775</v>
      </c>
      <c r="C122" s="241">
        <f>C123+C124</f>
        <v>0</v>
      </c>
      <c r="D122" s="241">
        <f t="shared" ref="D122:L122" si="78">D123+D124</f>
        <v>0</v>
      </c>
      <c r="E122" s="241">
        <f t="shared" si="78"/>
        <v>0</v>
      </c>
      <c r="F122" s="241">
        <f t="shared" si="78"/>
        <v>0</v>
      </c>
      <c r="G122" s="241">
        <f t="shared" si="78"/>
        <v>0</v>
      </c>
      <c r="H122" s="241">
        <f t="shared" si="78"/>
        <v>0</v>
      </c>
      <c r="I122" s="241">
        <f t="shared" si="78"/>
        <v>0</v>
      </c>
      <c r="J122" s="241">
        <f t="shared" si="78"/>
        <v>0</v>
      </c>
      <c r="K122" s="241">
        <f t="shared" si="78"/>
        <v>0</v>
      </c>
      <c r="L122" s="241">
        <f t="shared" si="78"/>
        <v>0</v>
      </c>
    </row>
    <row r="123" spans="1:15" ht="25.5" x14ac:dyDescent="0.2">
      <c r="A123" s="230"/>
      <c r="B123" s="244" t="s">
        <v>776</v>
      </c>
      <c r="C123" s="228">
        <f t="shared" ref="C123:L123" si="79">C124+C125</f>
        <v>0</v>
      </c>
      <c r="D123" s="228">
        <f t="shared" si="79"/>
        <v>0</v>
      </c>
      <c r="E123" s="228">
        <f t="shared" si="79"/>
        <v>0</v>
      </c>
      <c r="F123" s="228">
        <f t="shared" si="79"/>
        <v>0</v>
      </c>
      <c r="G123" s="228">
        <f t="shared" si="79"/>
        <v>0</v>
      </c>
      <c r="H123" s="228">
        <f t="shared" si="79"/>
        <v>0</v>
      </c>
      <c r="I123" s="228">
        <f t="shared" si="79"/>
        <v>0</v>
      </c>
      <c r="J123" s="228">
        <f t="shared" si="79"/>
        <v>0</v>
      </c>
      <c r="K123" s="228">
        <f t="shared" si="79"/>
        <v>0</v>
      </c>
      <c r="L123" s="228">
        <f t="shared" si="79"/>
        <v>0</v>
      </c>
    </row>
    <row r="124" spans="1:15" ht="25.5" x14ac:dyDescent="0.2">
      <c r="A124" s="230"/>
      <c r="B124" s="244" t="s">
        <v>777</v>
      </c>
      <c r="C124" s="228">
        <f t="shared" ref="C124:L124" si="80">C125+C126</f>
        <v>0</v>
      </c>
      <c r="D124" s="228">
        <f t="shared" si="80"/>
        <v>0</v>
      </c>
      <c r="E124" s="228">
        <f t="shared" si="80"/>
        <v>0</v>
      </c>
      <c r="F124" s="228">
        <f t="shared" si="80"/>
        <v>0</v>
      </c>
      <c r="G124" s="228">
        <f t="shared" si="80"/>
        <v>0</v>
      </c>
      <c r="H124" s="228">
        <f t="shared" si="80"/>
        <v>0</v>
      </c>
      <c r="I124" s="228">
        <f t="shared" si="80"/>
        <v>0</v>
      </c>
      <c r="J124" s="228">
        <f t="shared" si="80"/>
        <v>0</v>
      </c>
      <c r="K124" s="228">
        <f t="shared" si="80"/>
        <v>0</v>
      </c>
      <c r="L124" s="228">
        <f t="shared" si="80"/>
        <v>0</v>
      </c>
    </row>
    <row r="125" spans="1:15" s="222" customFormat="1" x14ac:dyDescent="0.2">
      <c r="A125" s="230" t="s">
        <v>781</v>
      </c>
      <c r="B125" s="243" t="s">
        <v>778</v>
      </c>
      <c r="C125" s="241">
        <f>C126+C127</f>
        <v>0</v>
      </c>
      <c r="D125" s="241">
        <f t="shared" ref="D125:L125" si="81">D126+D127</f>
        <v>0</v>
      </c>
      <c r="E125" s="241">
        <f t="shared" si="81"/>
        <v>0</v>
      </c>
      <c r="F125" s="241">
        <f t="shared" si="81"/>
        <v>0</v>
      </c>
      <c r="G125" s="241">
        <f t="shared" si="81"/>
        <v>0</v>
      </c>
      <c r="H125" s="241">
        <f t="shared" si="81"/>
        <v>0</v>
      </c>
      <c r="I125" s="241">
        <f t="shared" si="81"/>
        <v>0</v>
      </c>
      <c r="J125" s="241">
        <f t="shared" si="81"/>
        <v>0</v>
      </c>
      <c r="K125" s="241">
        <f t="shared" si="81"/>
        <v>0</v>
      </c>
      <c r="L125" s="241">
        <f t="shared" si="81"/>
        <v>0</v>
      </c>
    </row>
    <row r="126" spans="1:15" ht="25.5" x14ac:dyDescent="0.2">
      <c r="A126" s="230"/>
      <c r="B126" s="244" t="s">
        <v>779</v>
      </c>
      <c r="C126" s="228">
        <f t="shared" ref="C126:L126" si="82">C127+C128</f>
        <v>0</v>
      </c>
      <c r="D126" s="228">
        <f t="shared" si="82"/>
        <v>0</v>
      </c>
      <c r="E126" s="228">
        <f t="shared" si="82"/>
        <v>0</v>
      </c>
      <c r="F126" s="228">
        <f t="shared" si="82"/>
        <v>0</v>
      </c>
      <c r="G126" s="228">
        <f t="shared" si="82"/>
        <v>0</v>
      </c>
      <c r="H126" s="228">
        <f t="shared" si="82"/>
        <v>0</v>
      </c>
      <c r="I126" s="228">
        <f t="shared" si="82"/>
        <v>0</v>
      </c>
      <c r="J126" s="228">
        <f t="shared" si="82"/>
        <v>0</v>
      </c>
      <c r="K126" s="228">
        <f t="shared" si="82"/>
        <v>0</v>
      </c>
      <c r="L126" s="228">
        <f t="shared" si="82"/>
        <v>0</v>
      </c>
    </row>
    <row r="127" spans="1:15" ht="25.5" x14ac:dyDescent="0.2">
      <c r="A127" s="230"/>
      <c r="B127" s="244" t="s">
        <v>780</v>
      </c>
      <c r="C127" s="228">
        <f t="shared" ref="C127:L127" si="83">C128+C129</f>
        <v>0</v>
      </c>
      <c r="D127" s="228">
        <f t="shared" si="83"/>
        <v>0</v>
      </c>
      <c r="E127" s="228">
        <f t="shared" si="83"/>
        <v>0</v>
      </c>
      <c r="F127" s="228">
        <f t="shared" si="83"/>
        <v>0</v>
      </c>
      <c r="G127" s="228">
        <f t="shared" si="83"/>
        <v>0</v>
      </c>
      <c r="H127" s="228">
        <f t="shared" si="83"/>
        <v>0</v>
      </c>
      <c r="I127" s="228">
        <f t="shared" si="83"/>
        <v>0</v>
      </c>
      <c r="J127" s="228">
        <f t="shared" si="83"/>
        <v>0</v>
      </c>
      <c r="K127" s="228">
        <f t="shared" si="83"/>
        <v>0</v>
      </c>
      <c r="L127" s="228">
        <f t="shared" si="83"/>
        <v>0</v>
      </c>
    </row>
    <row r="128" spans="1:15" x14ac:dyDescent="0.2">
      <c r="A128" s="230" t="s">
        <v>782</v>
      </c>
      <c r="B128" s="243" t="s">
        <v>69</v>
      </c>
      <c r="C128" s="241">
        <f>C129+C130</f>
        <v>0</v>
      </c>
      <c r="D128" s="241">
        <f t="shared" ref="D128:L128" si="84">D129+D130</f>
        <v>0</v>
      </c>
      <c r="E128" s="241">
        <f t="shared" si="84"/>
        <v>0</v>
      </c>
      <c r="F128" s="241">
        <f t="shared" si="84"/>
        <v>0</v>
      </c>
      <c r="G128" s="241">
        <f t="shared" si="84"/>
        <v>0</v>
      </c>
      <c r="H128" s="241">
        <f t="shared" si="84"/>
        <v>0</v>
      </c>
      <c r="I128" s="241">
        <f t="shared" si="84"/>
        <v>0</v>
      </c>
      <c r="J128" s="241">
        <f t="shared" si="84"/>
        <v>0</v>
      </c>
      <c r="K128" s="241">
        <f t="shared" si="84"/>
        <v>0</v>
      </c>
      <c r="L128" s="241">
        <f t="shared" si="84"/>
        <v>0</v>
      </c>
    </row>
    <row r="129" spans="1:12" x14ac:dyDescent="0.2">
      <c r="A129" s="230"/>
      <c r="B129" s="244" t="s">
        <v>70</v>
      </c>
      <c r="C129" s="228">
        <f t="shared" ref="C129:L129" si="85">C130+C131</f>
        <v>0</v>
      </c>
      <c r="D129" s="228">
        <f t="shared" si="85"/>
        <v>0</v>
      </c>
      <c r="E129" s="228">
        <f t="shared" si="85"/>
        <v>0</v>
      </c>
      <c r="F129" s="228">
        <f t="shared" si="85"/>
        <v>0</v>
      </c>
      <c r="G129" s="228">
        <f t="shared" si="85"/>
        <v>0</v>
      </c>
      <c r="H129" s="228">
        <f t="shared" si="85"/>
        <v>0</v>
      </c>
      <c r="I129" s="228">
        <f t="shared" si="85"/>
        <v>0</v>
      </c>
      <c r="J129" s="228">
        <f t="shared" si="85"/>
        <v>0</v>
      </c>
      <c r="K129" s="228">
        <f t="shared" si="85"/>
        <v>0</v>
      </c>
      <c r="L129" s="228">
        <f t="shared" si="85"/>
        <v>0</v>
      </c>
    </row>
    <row r="130" spans="1:12" x14ac:dyDescent="0.2">
      <c r="A130" s="230"/>
      <c r="B130" s="244" t="s">
        <v>71</v>
      </c>
      <c r="C130" s="228">
        <f t="shared" ref="C130:L130" si="86">C131+C132</f>
        <v>0</v>
      </c>
      <c r="D130" s="228">
        <f t="shared" si="86"/>
        <v>0</v>
      </c>
      <c r="E130" s="228">
        <f t="shared" si="86"/>
        <v>0</v>
      </c>
      <c r="F130" s="228">
        <f t="shared" si="86"/>
        <v>0</v>
      </c>
      <c r="G130" s="228">
        <f t="shared" si="86"/>
        <v>0</v>
      </c>
      <c r="H130" s="228">
        <f t="shared" si="86"/>
        <v>0</v>
      </c>
      <c r="I130" s="228">
        <f t="shared" si="86"/>
        <v>0</v>
      </c>
      <c r="J130" s="228">
        <f t="shared" si="86"/>
        <v>0</v>
      </c>
      <c r="K130" s="228">
        <f t="shared" si="86"/>
        <v>0</v>
      </c>
      <c r="L130" s="228">
        <f t="shared" si="86"/>
        <v>0</v>
      </c>
    </row>
    <row r="131" spans="1:12" x14ac:dyDescent="0.2">
      <c r="A131" s="230" t="s">
        <v>783</v>
      </c>
      <c r="B131" s="243" t="s">
        <v>90</v>
      </c>
      <c r="C131" s="241">
        <f>C132+C133</f>
        <v>0</v>
      </c>
      <c r="D131" s="241">
        <f t="shared" ref="D131:L131" si="87">D132+D133</f>
        <v>0</v>
      </c>
      <c r="E131" s="241">
        <f t="shared" si="87"/>
        <v>0</v>
      </c>
      <c r="F131" s="241">
        <f t="shared" si="87"/>
        <v>0</v>
      </c>
      <c r="G131" s="241">
        <f t="shared" si="87"/>
        <v>0</v>
      </c>
      <c r="H131" s="241">
        <f t="shared" si="87"/>
        <v>0</v>
      </c>
      <c r="I131" s="241">
        <f t="shared" si="87"/>
        <v>0</v>
      </c>
      <c r="J131" s="241">
        <f t="shared" si="87"/>
        <v>0</v>
      </c>
      <c r="K131" s="241">
        <f t="shared" si="87"/>
        <v>0</v>
      </c>
      <c r="L131" s="241">
        <f t="shared" si="87"/>
        <v>0</v>
      </c>
    </row>
    <row r="132" spans="1:12" x14ac:dyDescent="0.2">
      <c r="A132" s="230"/>
      <c r="B132" s="244" t="s">
        <v>91</v>
      </c>
      <c r="C132" s="228">
        <f t="shared" ref="C132:L132" si="88">C133+C134</f>
        <v>0</v>
      </c>
      <c r="D132" s="228">
        <f t="shared" si="88"/>
        <v>0</v>
      </c>
      <c r="E132" s="228">
        <f t="shared" si="88"/>
        <v>0</v>
      </c>
      <c r="F132" s="228">
        <f t="shared" si="88"/>
        <v>0</v>
      </c>
      <c r="G132" s="228">
        <f t="shared" si="88"/>
        <v>0</v>
      </c>
      <c r="H132" s="228">
        <f t="shared" si="88"/>
        <v>0</v>
      </c>
      <c r="I132" s="228">
        <f t="shared" si="88"/>
        <v>0</v>
      </c>
      <c r="J132" s="228">
        <f t="shared" si="88"/>
        <v>0</v>
      </c>
      <c r="K132" s="228">
        <f t="shared" si="88"/>
        <v>0</v>
      </c>
      <c r="L132" s="228">
        <f t="shared" si="88"/>
        <v>0</v>
      </c>
    </row>
    <row r="133" spans="1:12" x14ac:dyDescent="0.2">
      <c r="A133" s="230"/>
      <c r="B133" s="244" t="s">
        <v>92</v>
      </c>
      <c r="C133" s="228">
        <f t="shared" ref="C133:L133" si="89">C134+C135</f>
        <v>0</v>
      </c>
      <c r="D133" s="228">
        <f t="shared" si="89"/>
        <v>0</v>
      </c>
      <c r="E133" s="228">
        <f t="shared" si="89"/>
        <v>0</v>
      </c>
      <c r="F133" s="228">
        <f t="shared" si="89"/>
        <v>0</v>
      </c>
      <c r="G133" s="228">
        <f t="shared" si="89"/>
        <v>0</v>
      </c>
      <c r="H133" s="228">
        <f t="shared" si="89"/>
        <v>0</v>
      </c>
      <c r="I133" s="228">
        <f t="shared" si="89"/>
        <v>0</v>
      </c>
      <c r="J133" s="228">
        <f t="shared" si="89"/>
        <v>0</v>
      </c>
      <c r="K133" s="228">
        <f t="shared" si="89"/>
        <v>0</v>
      </c>
      <c r="L133" s="228">
        <f t="shared" si="89"/>
        <v>0</v>
      </c>
    </row>
    <row r="134" spans="1:12" s="222" customFormat="1" ht="25.5" x14ac:dyDescent="0.2">
      <c r="A134" s="230" t="s">
        <v>784</v>
      </c>
      <c r="B134" s="243" t="s">
        <v>85</v>
      </c>
      <c r="C134" s="241">
        <f>C135+C136</f>
        <v>0</v>
      </c>
      <c r="D134" s="241">
        <f t="shared" ref="D134:L134" si="90">D135+D136</f>
        <v>0</v>
      </c>
      <c r="E134" s="241">
        <f t="shared" si="90"/>
        <v>0</v>
      </c>
      <c r="F134" s="241">
        <f t="shared" si="90"/>
        <v>0</v>
      </c>
      <c r="G134" s="241">
        <f t="shared" si="90"/>
        <v>0</v>
      </c>
      <c r="H134" s="241">
        <f t="shared" si="90"/>
        <v>0</v>
      </c>
      <c r="I134" s="241">
        <f t="shared" si="90"/>
        <v>0</v>
      </c>
      <c r="J134" s="241">
        <f t="shared" si="90"/>
        <v>0</v>
      </c>
      <c r="K134" s="241">
        <f t="shared" si="90"/>
        <v>0</v>
      </c>
      <c r="L134" s="241">
        <f t="shared" si="90"/>
        <v>0</v>
      </c>
    </row>
    <row r="135" spans="1:12" ht="25.5" x14ac:dyDescent="0.2">
      <c r="A135" s="230"/>
      <c r="B135" s="244" t="s">
        <v>86</v>
      </c>
      <c r="C135" s="228">
        <f t="shared" ref="C135:L135" si="91">C136+C137</f>
        <v>0</v>
      </c>
      <c r="D135" s="228">
        <f t="shared" si="91"/>
        <v>0</v>
      </c>
      <c r="E135" s="228">
        <f t="shared" si="91"/>
        <v>0</v>
      </c>
      <c r="F135" s="228">
        <f t="shared" si="91"/>
        <v>0</v>
      </c>
      <c r="G135" s="228">
        <f t="shared" si="91"/>
        <v>0</v>
      </c>
      <c r="H135" s="228">
        <f t="shared" si="91"/>
        <v>0</v>
      </c>
      <c r="I135" s="228">
        <f t="shared" si="91"/>
        <v>0</v>
      </c>
      <c r="J135" s="228">
        <f t="shared" si="91"/>
        <v>0</v>
      </c>
      <c r="K135" s="228">
        <f t="shared" si="91"/>
        <v>0</v>
      </c>
      <c r="L135" s="228">
        <f t="shared" si="91"/>
        <v>0</v>
      </c>
    </row>
    <row r="136" spans="1:12" ht="25.5" x14ac:dyDescent="0.2">
      <c r="A136" s="230"/>
      <c r="B136" s="244" t="s">
        <v>87</v>
      </c>
      <c r="C136" s="228">
        <f t="shared" ref="C136:L136" si="92">C137+C138</f>
        <v>0</v>
      </c>
      <c r="D136" s="228">
        <f t="shared" si="92"/>
        <v>0</v>
      </c>
      <c r="E136" s="228">
        <f t="shared" si="92"/>
        <v>0</v>
      </c>
      <c r="F136" s="228">
        <f t="shared" si="92"/>
        <v>0</v>
      </c>
      <c r="G136" s="228">
        <f t="shared" si="92"/>
        <v>0</v>
      </c>
      <c r="H136" s="228">
        <f t="shared" si="92"/>
        <v>0</v>
      </c>
      <c r="I136" s="228">
        <f t="shared" si="92"/>
        <v>0</v>
      </c>
      <c r="J136" s="228">
        <f t="shared" si="92"/>
        <v>0</v>
      </c>
      <c r="K136" s="228">
        <f t="shared" si="92"/>
        <v>0</v>
      </c>
      <c r="L136" s="228">
        <f t="shared" si="92"/>
        <v>0</v>
      </c>
    </row>
    <row r="137" spans="1:12" s="222" customFormat="1" ht="25.5" x14ac:dyDescent="0.2">
      <c r="A137" s="230">
        <v>23.11</v>
      </c>
      <c r="B137" s="243" t="s">
        <v>773</v>
      </c>
      <c r="C137" s="241">
        <f>C138+C139</f>
        <v>0</v>
      </c>
      <c r="D137" s="241">
        <f t="shared" ref="D137:L137" si="93">D138+D139</f>
        <v>0</v>
      </c>
      <c r="E137" s="241">
        <f t="shared" si="93"/>
        <v>0</v>
      </c>
      <c r="F137" s="241">
        <f t="shared" si="93"/>
        <v>0</v>
      </c>
      <c r="G137" s="241">
        <f t="shared" si="93"/>
        <v>0</v>
      </c>
      <c r="H137" s="241">
        <f t="shared" si="93"/>
        <v>0</v>
      </c>
      <c r="I137" s="241">
        <f t="shared" si="93"/>
        <v>0</v>
      </c>
      <c r="J137" s="241">
        <f t="shared" si="93"/>
        <v>0</v>
      </c>
      <c r="K137" s="241">
        <f t="shared" si="93"/>
        <v>0</v>
      </c>
      <c r="L137" s="241">
        <f t="shared" si="93"/>
        <v>0</v>
      </c>
    </row>
    <row r="138" spans="1:12" ht="38.25" x14ac:dyDescent="0.2">
      <c r="A138" s="230"/>
      <c r="B138" s="244" t="s">
        <v>774</v>
      </c>
      <c r="C138" s="228">
        <f t="shared" ref="C138:L138" si="94">C139+C140</f>
        <v>0</v>
      </c>
      <c r="D138" s="228">
        <f t="shared" si="94"/>
        <v>0</v>
      </c>
      <c r="E138" s="228">
        <f t="shared" si="94"/>
        <v>0</v>
      </c>
      <c r="F138" s="228">
        <f t="shared" si="94"/>
        <v>0</v>
      </c>
      <c r="G138" s="228">
        <f t="shared" si="94"/>
        <v>0</v>
      </c>
      <c r="H138" s="228">
        <f t="shared" si="94"/>
        <v>0</v>
      </c>
      <c r="I138" s="228">
        <f t="shared" si="94"/>
        <v>0</v>
      </c>
      <c r="J138" s="228">
        <f t="shared" si="94"/>
        <v>0</v>
      </c>
      <c r="K138" s="228">
        <f t="shared" si="94"/>
        <v>0</v>
      </c>
      <c r="L138" s="228">
        <f t="shared" si="94"/>
        <v>0</v>
      </c>
    </row>
    <row r="139" spans="1:12" ht="38.25" x14ac:dyDescent="0.2">
      <c r="A139" s="230"/>
      <c r="B139" s="244" t="s">
        <v>772</v>
      </c>
      <c r="C139" s="228">
        <f t="shared" ref="C139:L139" si="95">C140+C141</f>
        <v>0</v>
      </c>
      <c r="D139" s="228">
        <f t="shared" si="95"/>
        <v>0</v>
      </c>
      <c r="E139" s="228">
        <f t="shared" si="95"/>
        <v>0</v>
      </c>
      <c r="F139" s="228">
        <f t="shared" si="95"/>
        <v>0</v>
      </c>
      <c r="G139" s="228">
        <f t="shared" si="95"/>
        <v>0</v>
      </c>
      <c r="H139" s="228">
        <f t="shared" si="95"/>
        <v>0</v>
      </c>
      <c r="I139" s="228">
        <f t="shared" si="95"/>
        <v>0</v>
      </c>
      <c r="J139" s="228">
        <f t="shared" si="95"/>
        <v>0</v>
      </c>
      <c r="K139" s="228">
        <f t="shared" si="95"/>
        <v>0</v>
      </c>
      <c r="L139" s="228">
        <f t="shared" si="95"/>
        <v>0</v>
      </c>
    </row>
    <row r="140" spans="1:12" s="222" customFormat="1" x14ac:dyDescent="0.2">
      <c r="A140" s="234" t="s">
        <v>785</v>
      </c>
      <c r="B140" s="245" t="s">
        <v>50</v>
      </c>
      <c r="C140" s="228">
        <f t="shared" ref="C140:L140" si="96">C141+C142</f>
        <v>0</v>
      </c>
      <c r="D140" s="228">
        <f t="shared" si="96"/>
        <v>0</v>
      </c>
      <c r="E140" s="228">
        <f t="shared" si="96"/>
        <v>0</v>
      </c>
      <c r="F140" s="228">
        <f t="shared" si="96"/>
        <v>0</v>
      </c>
      <c r="G140" s="228">
        <f t="shared" si="96"/>
        <v>0</v>
      </c>
      <c r="H140" s="228">
        <f t="shared" si="96"/>
        <v>0</v>
      </c>
      <c r="I140" s="228">
        <f t="shared" si="96"/>
        <v>0</v>
      </c>
      <c r="J140" s="228">
        <f t="shared" si="96"/>
        <v>0</v>
      </c>
      <c r="K140" s="228">
        <f t="shared" si="96"/>
        <v>0</v>
      </c>
      <c r="L140" s="228">
        <f t="shared" si="96"/>
        <v>0</v>
      </c>
    </row>
    <row r="141" spans="1:12" s="222" customFormat="1" x14ac:dyDescent="0.2">
      <c r="A141" s="234">
        <v>23.13</v>
      </c>
      <c r="B141" s="245" t="s">
        <v>51</v>
      </c>
      <c r="C141" s="228">
        <f t="shared" ref="C141:L141" si="97">C142+C143</f>
        <v>0</v>
      </c>
      <c r="D141" s="228">
        <f t="shared" si="97"/>
        <v>0</v>
      </c>
      <c r="E141" s="228">
        <f t="shared" si="97"/>
        <v>0</v>
      </c>
      <c r="F141" s="228">
        <f t="shared" si="97"/>
        <v>0</v>
      </c>
      <c r="G141" s="228">
        <f t="shared" si="97"/>
        <v>0</v>
      </c>
      <c r="H141" s="228">
        <f t="shared" si="97"/>
        <v>0</v>
      </c>
      <c r="I141" s="228">
        <f t="shared" si="97"/>
        <v>0</v>
      </c>
      <c r="J141" s="228">
        <f t="shared" si="97"/>
        <v>0</v>
      </c>
      <c r="K141" s="228">
        <f t="shared" si="97"/>
        <v>0</v>
      </c>
      <c r="L141" s="228">
        <f t="shared" si="97"/>
        <v>0</v>
      </c>
    </row>
    <row r="142" spans="1:12" x14ac:dyDescent="0.2">
      <c r="A142" s="230">
        <v>24</v>
      </c>
      <c r="B142" s="236" t="s">
        <v>1</v>
      </c>
      <c r="C142" s="231">
        <f>C143+C147</f>
        <v>0</v>
      </c>
      <c r="D142" s="231">
        <f t="shared" ref="D142:L142" si="98">D143+D147</f>
        <v>0</v>
      </c>
      <c r="E142" s="231">
        <f t="shared" si="98"/>
        <v>0</v>
      </c>
      <c r="F142" s="231">
        <f t="shared" si="98"/>
        <v>0</v>
      </c>
      <c r="G142" s="231">
        <f t="shared" si="98"/>
        <v>0</v>
      </c>
      <c r="H142" s="231">
        <f t="shared" si="98"/>
        <v>0</v>
      </c>
      <c r="I142" s="231">
        <f t="shared" si="98"/>
        <v>0</v>
      </c>
      <c r="J142" s="231">
        <f t="shared" si="98"/>
        <v>0</v>
      </c>
      <c r="K142" s="231">
        <f t="shared" si="98"/>
        <v>0</v>
      </c>
      <c r="L142" s="231">
        <f t="shared" si="98"/>
        <v>0</v>
      </c>
    </row>
    <row r="143" spans="1:12" x14ac:dyDescent="0.2">
      <c r="A143" s="232" t="s">
        <v>786</v>
      </c>
      <c r="B143" s="243" t="s">
        <v>52</v>
      </c>
      <c r="C143" s="231">
        <f>SUM(C144:C146)</f>
        <v>0</v>
      </c>
      <c r="D143" s="231">
        <f t="shared" ref="D143:L143" si="99">SUM(D144:D146)</f>
        <v>0</v>
      </c>
      <c r="E143" s="231">
        <f t="shared" si="99"/>
        <v>0</v>
      </c>
      <c r="F143" s="231">
        <f t="shared" si="99"/>
        <v>0</v>
      </c>
      <c r="G143" s="231">
        <f t="shared" si="99"/>
        <v>0</v>
      </c>
      <c r="H143" s="231">
        <f t="shared" si="99"/>
        <v>0</v>
      </c>
      <c r="I143" s="231">
        <f t="shared" si="99"/>
        <v>0</v>
      </c>
      <c r="J143" s="231">
        <f t="shared" si="99"/>
        <v>0</v>
      </c>
      <c r="K143" s="231">
        <f t="shared" si="99"/>
        <v>0</v>
      </c>
      <c r="L143" s="231">
        <f t="shared" si="99"/>
        <v>0</v>
      </c>
    </row>
    <row r="144" spans="1:12" x14ac:dyDescent="0.2">
      <c r="A144" s="230"/>
      <c r="B144" s="227" t="s">
        <v>53</v>
      </c>
      <c r="C144" s="228">
        <v>0</v>
      </c>
      <c r="D144" s="228">
        <v>0</v>
      </c>
      <c r="E144" s="228">
        <v>0</v>
      </c>
      <c r="F144" s="228">
        <v>0</v>
      </c>
      <c r="G144" s="228">
        <v>0</v>
      </c>
      <c r="H144" s="228">
        <v>0</v>
      </c>
      <c r="I144" s="228">
        <v>0</v>
      </c>
      <c r="J144" s="228">
        <v>0</v>
      </c>
      <c r="K144" s="228">
        <v>0</v>
      </c>
      <c r="L144" s="228">
        <v>0</v>
      </c>
    </row>
    <row r="145" spans="1:12" ht="25.5" x14ac:dyDescent="0.2">
      <c r="A145" s="230"/>
      <c r="B145" s="227" t="s">
        <v>54</v>
      </c>
      <c r="C145" s="228">
        <v>0</v>
      </c>
      <c r="D145" s="228">
        <v>0</v>
      </c>
      <c r="E145" s="228">
        <v>0</v>
      </c>
      <c r="F145" s="228">
        <v>0</v>
      </c>
      <c r="G145" s="228">
        <v>0</v>
      </c>
      <c r="H145" s="228">
        <v>0</v>
      </c>
      <c r="I145" s="228">
        <v>0</v>
      </c>
      <c r="J145" s="228">
        <v>0</v>
      </c>
      <c r="K145" s="228">
        <v>0</v>
      </c>
      <c r="L145" s="228">
        <v>0</v>
      </c>
    </row>
    <row r="146" spans="1:12" x14ac:dyDescent="0.2">
      <c r="A146" s="230"/>
      <c r="B146" s="227" t="s">
        <v>55</v>
      </c>
      <c r="C146" s="228">
        <v>0</v>
      </c>
      <c r="D146" s="228">
        <v>0</v>
      </c>
      <c r="E146" s="228">
        <v>0</v>
      </c>
      <c r="F146" s="228">
        <v>0</v>
      </c>
      <c r="G146" s="228">
        <v>0</v>
      </c>
      <c r="H146" s="228">
        <v>0</v>
      </c>
      <c r="I146" s="228">
        <v>0</v>
      </c>
      <c r="J146" s="228">
        <v>0</v>
      </c>
      <c r="K146" s="228">
        <v>0</v>
      </c>
      <c r="L146" s="228">
        <v>0</v>
      </c>
    </row>
    <row r="147" spans="1:12" s="222" customFormat="1" ht="51" x14ac:dyDescent="0.2">
      <c r="A147" s="230" t="s">
        <v>787</v>
      </c>
      <c r="B147" s="243" t="s">
        <v>56</v>
      </c>
      <c r="C147" s="228">
        <v>0</v>
      </c>
      <c r="D147" s="228">
        <v>0</v>
      </c>
      <c r="E147" s="228">
        <v>0</v>
      </c>
      <c r="F147" s="228">
        <v>0</v>
      </c>
      <c r="G147" s="228">
        <v>0</v>
      </c>
      <c r="H147" s="228">
        <v>0</v>
      </c>
      <c r="I147" s="228">
        <v>0</v>
      </c>
      <c r="J147" s="228">
        <v>0</v>
      </c>
      <c r="K147" s="228">
        <v>0</v>
      </c>
      <c r="L147" s="228">
        <v>0</v>
      </c>
    </row>
    <row r="148" spans="1:12" x14ac:dyDescent="0.2">
      <c r="A148" s="317" t="s">
        <v>57</v>
      </c>
      <c r="B148" s="317"/>
      <c r="C148" s="231">
        <f>C106+C142</f>
        <v>0</v>
      </c>
      <c r="D148" s="231">
        <f t="shared" ref="D148:L148" si="100">D106+D142</f>
        <v>0</v>
      </c>
      <c r="E148" s="231">
        <f t="shared" si="100"/>
        <v>0</v>
      </c>
      <c r="F148" s="231">
        <f t="shared" si="100"/>
        <v>0</v>
      </c>
      <c r="G148" s="231">
        <f t="shared" si="100"/>
        <v>0</v>
      </c>
      <c r="H148" s="231">
        <f t="shared" si="100"/>
        <v>0</v>
      </c>
      <c r="I148" s="231">
        <f t="shared" si="100"/>
        <v>0</v>
      </c>
      <c r="J148" s="231">
        <f t="shared" si="100"/>
        <v>0</v>
      </c>
      <c r="K148" s="231">
        <f t="shared" si="100"/>
        <v>0</v>
      </c>
      <c r="L148" s="231">
        <f t="shared" si="100"/>
        <v>0</v>
      </c>
    </row>
    <row r="149" spans="1:12" x14ac:dyDescent="0.2">
      <c r="A149" s="317" t="s">
        <v>58</v>
      </c>
      <c r="B149" s="317"/>
      <c r="C149" s="231">
        <f>C104-C148</f>
        <v>0</v>
      </c>
      <c r="D149" s="231">
        <f t="shared" ref="D149:L149" si="101">D104-D148</f>
        <v>0</v>
      </c>
      <c r="E149" s="231">
        <f t="shared" si="101"/>
        <v>0</v>
      </c>
      <c r="F149" s="231">
        <f t="shared" si="101"/>
        <v>0</v>
      </c>
      <c r="G149" s="231">
        <f t="shared" si="101"/>
        <v>0</v>
      </c>
      <c r="H149" s="231">
        <f t="shared" si="101"/>
        <v>0</v>
      </c>
      <c r="I149" s="231">
        <f t="shared" si="101"/>
        <v>0</v>
      </c>
      <c r="J149" s="231">
        <f t="shared" si="101"/>
        <v>0</v>
      </c>
      <c r="K149" s="231">
        <f t="shared" si="101"/>
        <v>0</v>
      </c>
      <c r="L149" s="231">
        <f t="shared" si="101"/>
        <v>0</v>
      </c>
    </row>
    <row r="150" spans="1:12" x14ac:dyDescent="0.2">
      <c r="A150" s="317" t="s">
        <v>59</v>
      </c>
      <c r="B150" s="317"/>
      <c r="C150" s="231">
        <f>C42+C149</f>
        <v>0</v>
      </c>
      <c r="D150" s="231">
        <f t="shared" ref="D150:L150" si="102">D42+D149</f>
        <v>0</v>
      </c>
      <c r="E150" s="231">
        <f t="shared" si="102"/>
        <v>0</v>
      </c>
      <c r="F150" s="231">
        <f t="shared" si="102"/>
        <v>0</v>
      </c>
      <c r="G150" s="231">
        <f t="shared" si="102"/>
        <v>0</v>
      </c>
      <c r="H150" s="231">
        <f t="shared" si="102"/>
        <v>0</v>
      </c>
      <c r="I150" s="231">
        <f t="shared" si="102"/>
        <v>0</v>
      </c>
      <c r="J150" s="231">
        <f t="shared" si="102"/>
        <v>0</v>
      </c>
      <c r="K150" s="231">
        <f t="shared" si="102"/>
        <v>0</v>
      </c>
      <c r="L150" s="231">
        <f t="shared" si="102"/>
        <v>0</v>
      </c>
    </row>
    <row r="151" spans="1:12" x14ac:dyDescent="0.2">
      <c r="A151" s="230">
        <v>23</v>
      </c>
      <c r="B151" s="227" t="s">
        <v>72</v>
      </c>
      <c r="C151" s="228">
        <v>0</v>
      </c>
      <c r="D151" s="228">
        <v>0</v>
      </c>
      <c r="E151" s="228">
        <v>0</v>
      </c>
      <c r="F151" s="228">
        <v>0</v>
      </c>
      <c r="G151" s="228">
        <v>0</v>
      </c>
      <c r="H151" s="228">
        <v>0</v>
      </c>
      <c r="I151" s="228">
        <v>0</v>
      </c>
      <c r="J151" s="228">
        <v>0</v>
      </c>
      <c r="K151" s="228">
        <v>0</v>
      </c>
      <c r="L151" s="228">
        <v>0</v>
      </c>
    </row>
    <row r="152" spans="1:12" x14ac:dyDescent="0.2">
      <c r="A152" s="230">
        <v>24</v>
      </c>
      <c r="B152" s="227" t="s">
        <v>73</v>
      </c>
      <c r="C152" s="228">
        <v>0</v>
      </c>
      <c r="D152" s="228">
        <v>0</v>
      </c>
      <c r="E152" s="228">
        <v>0</v>
      </c>
      <c r="F152" s="228">
        <v>0</v>
      </c>
      <c r="G152" s="228">
        <v>0</v>
      </c>
      <c r="H152" s="228">
        <v>0</v>
      </c>
      <c r="I152" s="228">
        <v>0</v>
      </c>
      <c r="J152" s="228">
        <v>0</v>
      </c>
      <c r="K152" s="228">
        <v>0</v>
      </c>
      <c r="L152" s="228">
        <v>0</v>
      </c>
    </row>
    <row r="153" spans="1:12" x14ac:dyDescent="0.2">
      <c r="A153" s="230">
        <v>25</v>
      </c>
      <c r="B153" s="227" t="s">
        <v>60</v>
      </c>
      <c r="C153" s="228">
        <v>0</v>
      </c>
      <c r="D153" s="228">
        <v>0</v>
      </c>
      <c r="E153" s="228">
        <v>0</v>
      </c>
      <c r="F153" s="228">
        <v>0</v>
      </c>
      <c r="G153" s="228">
        <v>0</v>
      </c>
      <c r="H153" s="228">
        <v>0</v>
      </c>
      <c r="I153" s="228">
        <v>0</v>
      </c>
      <c r="J153" s="228">
        <v>0</v>
      </c>
      <c r="K153" s="228">
        <v>0</v>
      </c>
      <c r="L153" s="228">
        <v>0</v>
      </c>
    </row>
    <row r="154" spans="1:12" x14ac:dyDescent="0.2">
      <c r="A154" s="317" t="s">
        <v>61</v>
      </c>
      <c r="B154" s="317"/>
      <c r="C154" s="231">
        <f>C151-C152+C153</f>
        <v>0</v>
      </c>
      <c r="D154" s="231">
        <f t="shared" ref="D154:L154" si="103">D151-D152+D153</f>
        <v>0</v>
      </c>
      <c r="E154" s="231">
        <f t="shared" si="103"/>
        <v>0</v>
      </c>
      <c r="F154" s="231">
        <f t="shared" si="103"/>
        <v>0</v>
      </c>
      <c r="G154" s="231">
        <f t="shared" si="103"/>
        <v>0</v>
      </c>
      <c r="H154" s="231">
        <f t="shared" si="103"/>
        <v>0</v>
      </c>
      <c r="I154" s="231">
        <f t="shared" si="103"/>
        <v>0</v>
      </c>
      <c r="J154" s="231">
        <f t="shared" si="103"/>
        <v>0</v>
      </c>
      <c r="K154" s="231">
        <f t="shared" si="103"/>
        <v>0</v>
      </c>
      <c r="L154" s="231">
        <f t="shared" si="103"/>
        <v>0</v>
      </c>
    </row>
    <row r="155" spans="1:12" x14ac:dyDescent="0.2">
      <c r="A155" s="317" t="s">
        <v>38</v>
      </c>
      <c r="B155" s="317"/>
      <c r="C155" s="231">
        <f t="shared" ref="C155:L155" si="104">C42</f>
        <v>0</v>
      </c>
      <c r="D155" s="231">
        <f t="shared" si="104"/>
        <v>0</v>
      </c>
      <c r="E155" s="231">
        <f t="shared" si="104"/>
        <v>0</v>
      </c>
      <c r="F155" s="231">
        <f t="shared" si="104"/>
        <v>0</v>
      </c>
      <c r="G155" s="231">
        <f t="shared" si="104"/>
        <v>0</v>
      </c>
      <c r="H155" s="231">
        <f t="shared" si="104"/>
        <v>0</v>
      </c>
      <c r="I155" s="231">
        <f t="shared" si="104"/>
        <v>0</v>
      </c>
      <c r="J155" s="231">
        <f t="shared" si="104"/>
        <v>0</v>
      </c>
      <c r="K155" s="231">
        <f t="shared" si="104"/>
        <v>0</v>
      </c>
      <c r="L155" s="231">
        <f t="shared" si="104"/>
        <v>0</v>
      </c>
    </row>
    <row r="156" spans="1:12" x14ac:dyDescent="0.2">
      <c r="A156" s="317" t="s">
        <v>62</v>
      </c>
      <c r="B156" s="317"/>
      <c r="C156" s="231">
        <f>C149-C154</f>
        <v>0</v>
      </c>
      <c r="D156" s="231">
        <f t="shared" ref="D156:L156" si="105">D149-D154</f>
        <v>0</v>
      </c>
      <c r="E156" s="231">
        <f t="shared" si="105"/>
        <v>0</v>
      </c>
      <c r="F156" s="231">
        <f t="shared" si="105"/>
        <v>0</v>
      </c>
      <c r="G156" s="231">
        <f t="shared" si="105"/>
        <v>0</v>
      </c>
      <c r="H156" s="231">
        <f t="shared" si="105"/>
        <v>0</v>
      </c>
      <c r="I156" s="231">
        <f t="shared" si="105"/>
        <v>0</v>
      </c>
      <c r="J156" s="231">
        <f t="shared" si="105"/>
        <v>0</v>
      </c>
      <c r="K156" s="231">
        <f t="shared" si="105"/>
        <v>0</v>
      </c>
      <c r="L156" s="231">
        <f t="shared" si="105"/>
        <v>0</v>
      </c>
    </row>
    <row r="157" spans="1:12" x14ac:dyDescent="0.2">
      <c r="A157" s="320" t="s">
        <v>63</v>
      </c>
      <c r="B157" s="323"/>
      <c r="C157" s="323"/>
      <c r="D157" s="323"/>
      <c r="E157" s="323"/>
      <c r="F157" s="323"/>
      <c r="G157" s="323"/>
      <c r="H157" s="323"/>
      <c r="I157" s="323"/>
      <c r="J157" s="323"/>
      <c r="K157" s="323"/>
      <c r="L157" s="323"/>
    </row>
    <row r="158" spans="1:12" x14ac:dyDescent="0.2">
      <c r="A158" s="317" t="s">
        <v>64</v>
      </c>
      <c r="B158" s="317"/>
      <c r="C158" s="231">
        <f>C155+C156</f>
        <v>0</v>
      </c>
      <c r="D158" s="231">
        <f>D155+D156</f>
        <v>0</v>
      </c>
      <c r="E158" s="231">
        <f>E155+E156</f>
        <v>0</v>
      </c>
      <c r="F158" s="231">
        <f t="shared" ref="F158:L158" si="106">F155+F156</f>
        <v>0</v>
      </c>
      <c r="G158" s="231">
        <f>G155+G156</f>
        <v>0</v>
      </c>
      <c r="H158" s="231">
        <f t="shared" si="106"/>
        <v>0</v>
      </c>
      <c r="I158" s="231">
        <f t="shared" si="106"/>
        <v>0</v>
      </c>
      <c r="J158" s="231">
        <f t="shared" si="106"/>
        <v>0</v>
      </c>
      <c r="K158" s="231">
        <f t="shared" si="106"/>
        <v>0</v>
      </c>
      <c r="L158" s="231">
        <f t="shared" si="106"/>
        <v>0</v>
      </c>
    </row>
    <row r="159" spans="1:12" x14ac:dyDescent="0.2">
      <c r="A159" s="317" t="s">
        <v>65</v>
      </c>
      <c r="B159" s="317"/>
      <c r="C159" s="225">
        <v>0</v>
      </c>
      <c r="D159" s="231">
        <f>C160</f>
        <v>0</v>
      </c>
      <c r="E159" s="231">
        <f>D160</f>
        <v>0</v>
      </c>
      <c r="F159" s="231">
        <f t="shared" ref="F159:L159" si="107">E160</f>
        <v>0</v>
      </c>
      <c r="G159" s="231">
        <f t="shared" si="107"/>
        <v>0</v>
      </c>
      <c r="H159" s="231">
        <f t="shared" si="107"/>
        <v>0</v>
      </c>
      <c r="I159" s="231">
        <f t="shared" si="107"/>
        <v>0</v>
      </c>
      <c r="J159" s="231">
        <f t="shared" si="107"/>
        <v>0</v>
      </c>
      <c r="K159" s="231">
        <f t="shared" si="107"/>
        <v>0</v>
      </c>
      <c r="L159" s="231">
        <f t="shared" si="107"/>
        <v>0</v>
      </c>
    </row>
    <row r="160" spans="1:12" x14ac:dyDescent="0.2">
      <c r="A160" s="317" t="s">
        <v>66</v>
      </c>
      <c r="B160" s="317"/>
      <c r="C160" s="231">
        <f>C159+C158</f>
        <v>0</v>
      </c>
      <c r="D160" s="231">
        <f>D159+D158</f>
        <v>0</v>
      </c>
      <c r="E160" s="231">
        <f t="shared" ref="E160:L160" si="108">E159+E158</f>
        <v>0</v>
      </c>
      <c r="F160" s="231">
        <f t="shared" si="108"/>
        <v>0</v>
      </c>
      <c r="G160" s="231">
        <f t="shared" si="108"/>
        <v>0</v>
      </c>
      <c r="H160" s="231">
        <f t="shared" si="108"/>
        <v>0</v>
      </c>
      <c r="I160" s="231">
        <f t="shared" si="108"/>
        <v>0</v>
      </c>
      <c r="J160" s="231">
        <f t="shared" si="108"/>
        <v>0</v>
      </c>
      <c r="K160" s="231">
        <f t="shared" si="108"/>
        <v>0</v>
      </c>
      <c r="L160" s="231">
        <f t="shared" si="108"/>
        <v>0</v>
      </c>
    </row>
    <row r="162" spans="2:2" x14ac:dyDescent="0.2">
      <c r="B162" s="220"/>
    </row>
  </sheetData>
  <sheetProtection algorithmName="SHA-512" hashValue="ta3J6lAb/nmIAhpy32VAk+afvBdmLyNI2TSeSqe079yfVn59tYd04aNrRTIOFnDATYQ7WVD7JQYy7NJY6liBpA==" saltValue="s0B3VoEaBJYzdXrVHt5VRg==" spinCount="100000" sheet="1" objects="1" scenarios="1" formatColumns="0" formatRows="0"/>
  <mergeCells count="30">
    <mergeCell ref="A160:B160"/>
    <mergeCell ref="A43:L43"/>
    <mergeCell ref="A104:B104"/>
    <mergeCell ref="A148:B148"/>
    <mergeCell ref="A149:B149"/>
    <mergeCell ref="A150:B150"/>
    <mergeCell ref="A154:B154"/>
    <mergeCell ref="A155:B155"/>
    <mergeCell ref="A156:B156"/>
    <mergeCell ref="A157:L157"/>
    <mergeCell ref="A158:B158"/>
    <mergeCell ref="A159:B159"/>
    <mergeCell ref="A42:B42"/>
    <mergeCell ref="A7:B7"/>
    <mergeCell ref="A18:B18"/>
    <mergeCell ref="A19:B19"/>
    <mergeCell ref="A24:B24"/>
    <mergeCell ref="A25:B25"/>
    <mergeCell ref="A26:L26"/>
    <mergeCell ref="A27:B27"/>
    <mergeCell ref="A29:B29"/>
    <mergeCell ref="A30:B30"/>
    <mergeCell ref="A40:B40"/>
    <mergeCell ref="A41:B41"/>
    <mergeCell ref="A1:G1"/>
    <mergeCell ref="A6:L6"/>
    <mergeCell ref="A3:L3"/>
    <mergeCell ref="A4:A5"/>
    <mergeCell ref="B4:B5"/>
    <mergeCell ref="C4:L4"/>
  </mergeCells>
  <dataValidations disablePrompts="1" count="1">
    <dataValidation errorStyle="information" allowBlank="1" showInputMessage="1" showErrorMessage="1" sqref="HS12:HT17 RO12:RP17 ABK12:ABL17 ALG12:ALH17 AVC12:AVD17 BEY12:BEZ17 BOU12:BOV17 BYQ12:BYR17 CIM12:CIN17 CSI12:CSJ17 DCE12:DCF17 DMA12:DMB17 DVW12:DVX17 EFS12:EFT17 EPO12:EPP17 EZK12:EZL17 FJG12:FJH17 FTC12:FTD17 GCY12:GCZ17 GMU12:GMV17 GWQ12:GWR17 HGM12:HGN17 HQI12:HQJ17 IAE12:IAF17 IKA12:IKB17 ITW12:ITX17 JDS12:JDT17 JNO12:JNP17 JXK12:JXL17 KHG12:KHH17 KRC12:KRD17 LAY12:LAZ17 LKU12:LKV17 LUQ12:LUR17 MEM12:MEN17 MOI12:MOJ17 MYE12:MYF17 NIA12:NIB17 NRW12:NRX17 OBS12:OBT17 OLO12:OLP17 OVK12:OVL17 PFG12:PFH17 PPC12:PPD17 PYY12:PYZ17 QIU12:QIV17 QSQ12:QSR17 RCM12:RCN17 RMI12:RMJ17 RWE12:RWF17 SGA12:SGB17 SPW12:SPX17 SZS12:SZT17 TJO12:TJP17 TTK12:TTL17 UDG12:UDH17 UNC12:UND17 UWY12:UWZ17 VGU12:VGV17 VQQ12:VQR17 WAM12:WAN17 WKI12:WKJ17 WUE12:WUF17 HS8:HT10 HR158:HT158 RN158:RP158 ABJ158:ABL158 ALF158:ALH158 AVB158:AVD158 BEX158:BEZ158 BOT158:BOV158 BYP158:BYR158 CIL158:CIN158 CSH158:CSJ158 DCD158:DCF158 DLZ158:DMB158 DVV158:DVX158 EFR158:EFT158 EPN158:EPP158 EZJ158:EZL158 FJF158:FJH158 FTB158:FTD158 GCX158:GCZ158 GMT158:GMV158 GWP158:GWR158 HGL158:HGN158 HQH158:HQJ158 IAD158:IAF158 IJZ158:IKB158 ITV158:ITX158 JDR158:JDT158 JNN158:JNP158 JXJ158:JXL158 KHF158:KHH158 KRB158:KRD158 LAX158:LAZ158 LKT158:LKV158 LUP158:LUR158 MEL158:MEN158 MOH158:MOJ158 MYD158:MYF158 NHZ158:NIB158 NRV158:NRX158 OBR158:OBT158 OLN158:OLP158 OVJ158:OVL158 PFF158:PFH158 PPB158:PPD158 PYX158:PYZ158 QIT158:QIV158 QSP158:QSR158 RCL158:RCN158 RMH158:RMJ158 RWD158:RWF158 SFZ158:SGB158 SPV158:SPX158 SZR158:SZT158 TJN158:TJP158 TTJ158:TTL158 UDF158:UDH158 UNB158:UND158 UWX158:UWZ158 VGT158:VGV158 VQP158:VQR158 WAL158:WAN158 WKH158:WKJ158 WUD158:WUF158 C142:L143 WUE28:WUF28 WUE8:WUF10 WKI28:WKJ28 WKI8:WKJ10 WAM28:WAN28 WAM8:WAN10 VQQ28:VQR28 VQQ8:VQR10 VGU28:VGV28 VGU8:VGV10 UWY28:UWZ28 UWY8:UWZ10 UNC28:UND28 UNC8:UND10 UDG28:UDH28 UDG8:UDH10 TTK28:TTL28 TTK8:TTL10 TJO28:TJP28 TJO8:TJP10 SZS28:SZT28 SZS8:SZT10 SPW28:SPX28 SPW8:SPX10 SGA28:SGB28 SGA8:SGB10 RWE28:RWF28 RWE8:RWF10 RMI28:RMJ28 RMI8:RMJ10 RCM28:RCN28 RCM8:RCN10 QSQ28:QSR28 QSQ8:QSR10 QIU28:QIV28 QIU8:QIV10 PYY28:PYZ28 PYY8:PYZ10 PPC28:PPD28 PPC8:PPD10 PFG28:PFH28 PFG8:PFH10 OVK28:OVL28 OVK8:OVL10 OLO28:OLP28 OLO8:OLP10 OBS28:OBT28 OBS8:OBT10 NRW28:NRX28 NRW8:NRX10 NIA28:NIB28 NIA8:NIB10 MYE28:MYF28 MYE8:MYF10 MOI28:MOJ28 MOI8:MOJ10 MEM28:MEN28 MEM8:MEN10 LUQ28:LUR28 LUQ8:LUR10 LKU28:LKV28 LKU8:LKV10 LAY28:LAZ28 LAY8:LAZ10 KRC28:KRD28 KRC8:KRD10 KHG28:KHH28 KHG8:KHH10 JXK28:JXL28 JXK8:JXL10 JNO28:JNP28 JNO8:JNP10 JDS28:JDT28 JDS8:JDT10 ITW28:ITX28 ITW8:ITX10 IKA28:IKB28 IKA8:IKB10 IAE28:IAF28 IAE8:IAF10 HQI28:HQJ28 HQI8:HQJ10 HGM28:HGN28 HGM8:HGN10 GWQ28:GWR28 GWQ8:GWR10 GMU28:GMV28 GMU8:GMV10 GCY28:GCZ28 GCY8:GCZ10 FTC28:FTD28 FTC8:FTD10 FJG28:FJH28 FJG8:FJH10 EZK28:EZL28 EZK8:EZL10 EPO28:EPP28 EPO8:EPP10 EFS28:EFT28 EFS8:EFT10 DVW28:DVX28 DVW8:DVX10 DMA28:DMB28 DMA8:DMB10 DCE28:DCF28 DCE8:DCF10 CSI28:CSJ28 CSI8:CSJ10 CIM28:CIN28 CIM8:CIN10 BYQ28:BYR28 BYQ8:BYR10 BOU28:BOV28 BOU8:BOV10 BEY28:BEZ28 BEY8:BEZ10 AVC28:AVD28 AVC8:AVD10 ALG28:ALH28 ALG8:ALH10 ABK28:ABL28 ABK8:ABL10 RO28:RP28 RO8:RP10 HS28:HT28 HR153:HT156 RN153:RP156 ABJ153:ABL156 ALF153:ALH156 AVB153:AVD156 BEX153:BEZ156 BOT153:BOV156 BYP153:BYR156 CIL153:CIN156 CSH153:CSJ156 DCD153:DCF156 DLZ153:DMB156 DVV153:DVX156 EFR153:EFT156 EPN153:EPP156 EZJ153:EZL156 FJF153:FJH156 FTB153:FTD156 GCX153:GCZ156 GMT153:GMV156 GWP153:GWR156 HGL153:HGN156 HQH153:HQJ156 IAD153:IAF156 IJZ153:IKB156 ITV153:ITX156 JDR153:JDT156 JNN153:JNP156 JXJ153:JXL156 KHF153:KHH156 KRB153:KRD156 LAX153:LAZ156 LKT153:LKV156 LUP153:LUR156 MEL153:MEN156 MOH153:MOJ156 MYD153:MYF156 NHZ153:NIB156 NRV153:NRX156 OBR153:OBT156 OLN153:OLP156 OVJ153:OVL156 PFF153:PFH156 PPB153:PPD156 PYX153:PYZ156 QIT153:QIV156 QSP153:QSR156 RCL153:RCN156 RMH153:RMJ156 RWD153:RWF156 SFZ153:SGB156 SPV153:SPX156 SZR153:SZT156 TJN153:TJP156 TTJ153:TTL156 UDF153:UDH156 UNB153:UND156 UWX153:UWZ156 VGT153:VGV156 VQP153:VQR156 WAL153:WAN156 WKH153:WKJ156 WUD153:WUF156 HS122:HT133 WUD142:WUF149 C158:L158 WKH142:WKJ149 WAL142:WAN149 VQP142:VQR149 VGT142:VGV149 UWX142:UWZ149 UNB142:UND149 UDF142:UDH149 TTJ142:TTL149 TJN142:TJP149 SZR142:SZT149 SPV142:SPX149 SFZ142:SGB149 RWD142:RWF149 RMH142:RMJ149 RCL142:RCN149 QSP142:QSR149 QIT142:QIV149 PYX142:PYZ149 PPB142:PPD149 PFF142:PFH149 OVJ142:OVL149 OLN142:OLP149 OBR142:OBT149 NRV142:NRX149 NHZ142:NIB149 MYD142:MYF149 MOH142:MOJ149 MEL142:MEN149 LUP142:LUR149 LKT142:LKV149 LAX142:LAZ149 KRB142:KRD149 KHF142:KHH149 JXJ142:JXL149 JNN142:JNP149 JDR142:JDT149 ITV142:ITX149 IJZ142:IKB149 IAD142:IAF149 HQH142:HQJ149 HGL142:HGN149 GWP142:GWR149 GMT142:GMV149 GCX142:GCZ149 FTB142:FTD149 FJF142:FJH149 EZJ142:EZL149 EPN142:EPP149 EFR142:EFT149 DVV142:DVX149 DLZ142:DMB149 DCD142:DCF149 CSH142:CSJ149 CIL142:CIN149 BYP142:BYR149 BOT142:BOV149 BEX142:BEZ149 AVB142:AVD149 ALF142:ALH149 ABJ142:ABL149 RN142:RP149 HR142:HT149 WUE31:WUF39 WKI31:WKJ39 WAM31:WAN39 VQQ31:VQR39 VGU31:VGV39 UWY31:UWZ39 UNC31:UND39 UDG31:UDH39 TTK31:TTL39 TJO31:TJP39 SZS31:SZT39 SPW31:SPX39 SGA31:SGB39 RWE31:RWF39 RMI31:RMJ39 RCM31:RCN39 QSQ31:QSR39 QIU31:QIV39 PYY31:PYZ39 PPC31:PPD39 PFG31:PFH39 OVK31:OVL39 OLO31:OLP39 OBS31:OBT39 NRW31:NRX39 NIA31:NIB39 MYE31:MYF39 MOI31:MOJ39 MEM31:MEN39 LUQ31:LUR39 LKU31:LKV39 LAY31:LAZ39 KRC31:KRD39 KHG31:KHH39 JXK31:JXL39 JNO31:JNP39 JDS31:JDT39 ITW31:ITX39 IKA31:IKB39 IAE31:IAF39 HQI31:HQJ39 HGM31:HGN39 GWQ31:GWR39 GMU31:GMV39 GCY31:GCZ39 FTC31:FTD39 FJG31:FJH39 EZK31:EZL39 EPO31:EPP39 EFS31:EFT39 DVW31:DVX39 DMA31:DMB39 DCE31:DCF39 CSI31:CSJ39 CIM31:CIN39 BYQ31:BYR39 BOU31:BOV39 BEY31:BEZ39 AVC31:AVD39 ALG31:ALH39 ABK31:ABL39 RO31:RP39 HS31:HT39 C154:L156 RO122:RP133 ABK122:ABL133 ALG122:ALH133 AVC122:AVD133 BEY122:BEZ133 BOU122:BOV133 BYQ122:BYR133 CIM122:CIN133 CSI122:CSJ133 DCE122:DCF133 DMA122:DMB133 DVW122:DVX133 EFS122:EFT133 EPO122:EPP133 EZK122:EZL133 FJG122:FJH133 FTC122:FTD133 GCY122:GCZ133 GMU122:GMV133 GWQ122:GWR133 HGM122:HGN133 HQI122:HQJ133 IAE122:IAF133 IKA122:IKB133 ITW122:ITX133 JDS122:JDT133 JNO122:JNP133 JXK122:JXL133 KHG122:KHH133 KRC122:KRD133 LAY122:LAZ133 LKU122:LKV133 LUQ122:LUR133 MEM122:MEN133 MOI122:MOJ133 MYE122:MYF133 NIA122:NIB133 NRW122:NRX133 OBS122:OBT133 OLO122:OLP133 OVK122:OVL133 PFG122:PFH133 PPC122:PPD133 PYY122:PYZ133 QIU122:QIV133 QSQ122:QSR133 RCM122:RCN133 RMI122:RMJ133 RWE122:RWF133 SGA122:SGB133 SPW122:SPX133 SZS122:SZT133 TJO122:TJP133 TTK122:TTL133 UDG122:UDH133 UNC122:UND133 UWY122:UWZ133 VGU122:VGV133 VQQ122:VQR133 WAM122:WAN133 WKI122:WKJ133 WUE122:WUF133 C149:L149"/>
  </dataValidations>
  <pageMargins left="0.7" right="0.7" top="0.75" bottom="0.75" header="0.3" footer="0.3"/>
  <pageSetup paperSize="9" scale="83"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workbookViewId="0">
      <selection activeCell="B29" sqref="B29"/>
    </sheetView>
  </sheetViews>
  <sheetFormatPr defaultColWidth="9.140625" defaultRowHeight="12.75" x14ac:dyDescent="0.2"/>
  <cols>
    <col min="1" max="1" width="18.85546875" style="252" customWidth="1"/>
    <col min="2" max="2" width="20.140625" style="252" customWidth="1"/>
    <col min="3" max="3" width="16" style="252" customWidth="1"/>
    <col min="4" max="4" width="18.5703125" style="252" customWidth="1"/>
    <col min="5" max="16384" width="9.140625" style="252"/>
  </cols>
  <sheetData>
    <row r="1" spans="1:4" x14ac:dyDescent="0.2">
      <c r="A1" s="39"/>
      <c r="B1" s="35"/>
      <c r="C1" s="35"/>
      <c r="D1" s="35"/>
    </row>
    <row r="2" spans="1:4" x14ac:dyDescent="0.2">
      <c r="A2" s="39"/>
      <c r="B2" s="35"/>
      <c r="C2" s="35"/>
      <c r="D2" s="35"/>
    </row>
    <row r="3" spans="1:4" ht="39" customHeight="1" x14ac:dyDescent="0.2">
      <c r="A3" s="324" t="s">
        <v>705</v>
      </c>
      <c r="B3" s="324"/>
      <c r="C3" s="324"/>
      <c r="D3" s="324"/>
    </row>
    <row r="4" spans="1:4" ht="45.75" customHeight="1" x14ac:dyDescent="0.2">
      <c r="A4" s="325" t="s">
        <v>163</v>
      </c>
      <c r="B4" s="325"/>
      <c r="C4" s="325"/>
      <c r="D4" s="325"/>
    </row>
    <row r="5" spans="1:4" ht="38.25" x14ac:dyDescent="0.2">
      <c r="A5" s="40" t="s">
        <v>164</v>
      </c>
      <c r="B5" s="40" t="s">
        <v>165</v>
      </c>
      <c r="C5" s="40" t="s">
        <v>166</v>
      </c>
      <c r="D5" s="40" t="s">
        <v>167</v>
      </c>
    </row>
    <row r="6" spans="1:4" x14ac:dyDescent="0.2">
      <c r="A6" s="40"/>
      <c r="B6" s="41"/>
      <c r="C6" s="40"/>
      <c r="D6" s="40"/>
    </row>
    <row r="7" spans="1:4" x14ac:dyDescent="0.2">
      <c r="A7" s="42" t="s">
        <v>168</v>
      </c>
      <c r="B7" s="31">
        <v>0</v>
      </c>
      <c r="C7" s="43">
        <v>0</v>
      </c>
      <c r="D7" s="32">
        <f>B7*C7</f>
        <v>0</v>
      </c>
    </row>
    <row r="8" spans="1:4" x14ac:dyDescent="0.2">
      <c r="A8" s="42" t="s">
        <v>169</v>
      </c>
      <c r="B8" s="31">
        <v>0</v>
      </c>
      <c r="C8" s="43">
        <v>0</v>
      </c>
      <c r="D8" s="32">
        <f>B8*C8</f>
        <v>0</v>
      </c>
    </row>
    <row r="9" spans="1:4" x14ac:dyDescent="0.2">
      <c r="A9" s="42" t="s">
        <v>170</v>
      </c>
      <c r="B9" s="31">
        <v>0</v>
      </c>
      <c r="C9" s="43">
        <v>0</v>
      </c>
      <c r="D9" s="32">
        <f t="shared" ref="D9:D36" si="0">B9*C9</f>
        <v>0</v>
      </c>
    </row>
    <row r="10" spans="1:4" x14ac:dyDescent="0.2">
      <c r="A10" s="42" t="s">
        <v>171</v>
      </c>
      <c r="B10" s="31">
        <v>0</v>
      </c>
      <c r="C10" s="43">
        <v>0</v>
      </c>
      <c r="D10" s="32">
        <f t="shared" si="0"/>
        <v>0</v>
      </c>
    </row>
    <row r="11" spans="1:4" x14ac:dyDescent="0.2">
      <c r="A11" s="42" t="s">
        <v>172</v>
      </c>
      <c r="B11" s="31">
        <v>0</v>
      </c>
      <c r="C11" s="43">
        <v>0</v>
      </c>
      <c r="D11" s="32">
        <f t="shared" si="0"/>
        <v>0</v>
      </c>
    </row>
    <row r="12" spans="1:4" x14ac:dyDescent="0.2">
      <c r="A12" s="42" t="s">
        <v>173</v>
      </c>
      <c r="B12" s="31">
        <v>0</v>
      </c>
      <c r="C12" s="43">
        <v>0</v>
      </c>
      <c r="D12" s="32">
        <f t="shared" si="0"/>
        <v>0</v>
      </c>
    </row>
    <row r="13" spans="1:4" x14ac:dyDescent="0.2">
      <c r="A13" s="42" t="s">
        <v>174</v>
      </c>
      <c r="B13" s="31">
        <v>0</v>
      </c>
      <c r="C13" s="43">
        <v>0</v>
      </c>
      <c r="D13" s="32">
        <f t="shared" si="0"/>
        <v>0</v>
      </c>
    </row>
    <row r="14" spans="1:4" x14ac:dyDescent="0.2">
      <c r="A14" s="42" t="s">
        <v>175</v>
      </c>
      <c r="B14" s="31">
        <v>0</v>
      </c>
      <c r="C14" s="43">
        <v>0</v>
      </c>
      <c r="D14" s="32">
        <f t="shared" si="0"/>
        <v>0</v>
      </c>
    </row>
    <row r="15" spans="1:4" x14ac:dyDescent="0.2">
      <c r="A15" s="42" t="s">
        <v>176</v>
      </c>
      <c r="B15" s="31">
        <v>0</v>
      </c>
      <c r="C15" s="43">
        <v>0</v>
      </c>
      <c r="D15" s="32">
        <f t="shared" si="0"/>
        <v>0</v>
      </c>
    </row>
    <row r="16" spans="1:4" x14ac:dyDescent="0.2">
      <c r="A16" s="42" t="s">
        <v>177</v>
      </c>
      <c r="B16" s="31">
        <v>0</v>
      </c>
      <c r="C16" s="43">
        <v>0</v>
      </c>
      <c r="D16" s="32">
        <f t="shared" si="0"/>
        <v>0</v>
      </c>
    </row>
    <row r="17" spans="1:4" x14ac:dyDescent="0.2">
      <c r="A17" s="42" t="s">
        <v>178</v>
      </c>
      <c r="B17" s="31">
        <v>0</v>
      </c>
      <c r="C17" s="43">
        <v>0</v>
      </c>
      <c r="D17" s="32">
        <f t="shared" si="0"/>
        <v>0</v>
      </c>
    </row>
    <row r="18" spans="1:4" x14ac:dyDescent="0.2">
      <c r="A18" s="42" t="s">
        <v>179</v>
      </c>
      <c r="B18" s="31">
        <v>0</v>
      </c>
      <c r="C18" s="43">
        <v>0</v>
      </c>
      <c r="D18" s="32">
        <f t="shared" si="0"/>
        <v>0</v>
      </c>
    </row>
    <row r="19" spans="1:4" x14ac:dyDescent="0.2">
      <c r="A19" s="42" t="s">
        <v>180</v>
      </c>
      <c r="B19" s="31">
        <v>0</v>
      </c>
      <c r="C19" s="43">
        <v>0</v>
      </c>
      <c r="D19" s="32">
        <f t="shared" si="0"/>
        <v>0</v>
      </c>
    </row>
    <row r="20" spans="1:4" x14ac:dyDescent="0.2">
      <c r="A20" s="42" t="s">
        <v>181</v>
      </c>
      <c r="B20" s="31">
        <v>0</v>
      </c>
      <c r="C20" s="43">
        <v>0</v>
      </c>
      <c r="D20" s="32">
        <f t="shared" si="0"/>
        <v>0</v>
      </c>
    </row>
    <row r="21" spans="1:4" x14ac:dyDescent="0.2">
      <c r="A21" s="42" t="s">
        <v>182</v>
      </c>
      <c r="B21" s="31">
        <v>0</v>
      </c>
      <c r="C21" s="43">
        <v>0</v>
      </c>
      <c r="D21" s="32">
        <f t="shared" si="0"/>
        <v>0</v>
      </c>
    </row>
    <row r="22" spans="1:4" x14ac:dyDescent="0.2">
      <c r="A22" s="42" t="s">
        <v>183</v>
      </c>
      <c r="B22" s="31">
        <v>0</v>
      </c>
      <c r="C22" s="43">
        <v>0</v>
      </c>
      <c r="D22" s="32">
        <f t="shared" si="0"/>
        <v>0</v>
      </c>
    </row>
    <row r="23" spans="1:4" x14ac:dyDescent="0.2">
      <c r="A23" s="42" t="s">
        <v>184</v>
      </c>
      <c r="B23" s="31">
        <v>0</v>
      </c>
      <c r="C23" s="43">
        <v>0</v>
      </c>
      <c r="D23" s="32">
        <f t="shared" si="0"/>
        <v>0</v>
      </c>
    </row>
    <row r="24" spans="1:4" x14ac:dyDescent="0.2">
      <c r="A24" s="42" t="s">
        <v>185</v>
      </c>
      <c r="B24" s="31">
        <v>0</v>
      </c>
      <c r="C24" s="43">
        <v>0</v>
      </c>
      <c r="D24" s="32">
        <f t="shared" si="0"/>
        <v>0</v>
      </c>
    </row>
    <row r="25" spans="1:4" x14ac:dyDescent="0.2">
      <c r="A25" s="42" t="s">
        <v>186</v>
      </c>
      <c r="B25" s="31">
        <v>0</v>
      </c>
      <c r="C25" s="43">
        <v>0</v>
      </c>
      <c r="D25" s="32">
        <f t="shared" si="0"/>
        <v>0</v>
      </c>
    </row>
    <row r="26" spans="1:4" x14ac:dyDescent="0.2">
      <c r="A26" s="42" t="s">
        <v>187</v>
      </c>
      <c r="B26" s="31">
        <v>0</v>
      </c>
      <c r="C26" s="43">
        <v>0</v>
      </c>
      <c r="D26" s="32">
        <f t="shared" si="0"/>
        <v>0</v>
      </c>
    </row>
    <row r="27" spans="1:4" x14ac:dyDescent="0.2">
      <c r="A27" s="42" t="s">
        <v>188</v>
      </c>
      <c r="B27" s="31">
        <v>0</v>
      </c>
      <c r="C27" s="43">
        <v>0</v>
      </c>
      <c r="D27" s="32">
        <f t="shared" si="0"/>
        <v>0</v>
      </c>
    </row>
    <row r="28" spans="1:4" x14ac:dyDescent="0.2">
      <c r="A28" s="42" t="s">
        <v>189</v>
      </c>
      <c r="B28" s="31">
        <v>0</v>
      </c>
      <c r="C28" s="43">
        <v>0</v>
      </c>
      <c r="D28" s="32">
        <f t="shared" si="0"/>
        <v>0</v>
      </c>
    </row>
    <row r="29" spans="1:4" x14ac:dyDescent="0.2">
      <c r="A29" s="42" t="s">
        <v>190</v>
      </c>
      <c r="B29" s="31">
        <v>0</v>
      </c>
      <c r="C29" s="43">
        <v>0</v>
      </c>
      <c r="D29" s="32">
        <f t="shared" si="0"/>
        <v>0</v>
      </c>
    </row>
    <row r="30" spans="1:4" x14ac:dyDescent="0.2">
      <c r="A30" s="42" t="s">
        <v>191</v>
      </c>
      <c r="B30" s="31">
        <v>0</v>
      </c>
      <c r="C30" s="43">
        <v>0</v>
      </c>
      <c r="D30" s="32">
        <f t="shared" si="0"/>
        <v>0</v>
      </c>
    </row>
    <row r="31" spans="1:4" x14ac:dyDescent="0.2">
      <c r="A31" s="42" t="s">
        <v>192</v>
      </c>
      <c r="B31" s="31">
        <v>0</v>
      </c>
      <c r="C31" s="43">
        <v>0</v>
      </c>
      <c r="D31" s="32">
        <f t="shared" si="0"/>
        <v>0</v>
      </c>
    </row>
    <row r="32" spans="1:4" x14ac:dyDescent="0.2">
      <c r="A32" s="42" t="s">
        <v>193</v>
      </c>
      <c r="B32" s="31">
        <v>0</v>
      </c>
      <c r="C32" s="43">
        <v>0</v>
      </c>
      <c r="D32" s="32">
        <f t="shared" si="0"/>
        <v>0</v>
      </c>
    </row>
    <row r="33" spans="1:4" x14ac:dyDescent="0.2">
      <c r="A33" s="42" t="s">
        <v>194</v>
      </c>
      <c r="B33" s="31">
        <v>0</v>
      </c>
      <c r="C33" s="43">
        <v>0</v>
      </c>
      <c r="D33" s="32">
        <f t="shared" si="0"/>
        <v>0</v>
      </c>
    </row>
    <row r="34" spans="1:4" x14ac:dyDescent="0.2">
      <c r="A34" s="42" t="s">
        <v>195</v>
      </c>
      <c r="B34" s="31">
        <v>0</v>
      </c>
      <c r="C34" s="43">
        <v>0</v>
      </c>
      <c r="D34" s="32">
        <f t="shared" si="0"/>
        <v>0</v>
      </c>
    </row>
    <row r="35" spans="1:4" x14ac:dyDescent="0.2">
      <c r="A35" s="42" t="s">
        <v>196</v>
      </c>
      <c r="B35" s="31">
        <v>0</v>
      </c>
      <c r="C35" s="43">
        <v>0</v>
      </c>
      <c r="D35" s="32">
        <f>B35*C35</f>
        <v>0</v>
      </c>
    </row>
    <row r="36" spans="1:4" x14ac:dyDescent="0.2">
      <c r="A36" s="42" t="s">
        <v>197</v>
      </c>
      <c r="B36" s="31">
        <v>0</v>
      </c>
      <c r="C36" s="43">
        <v>0</v>
      </c>
      <c r="D36" s="32">
        <f t="shared" si="0"/>
        <v>0</v>
      </c>
    </row>
    <row r="37" spans="1:4" x14ac:dyDescent="0.2">
      <c r="A37" s="44" t="s">
        <v>160</v>
      </c>
      <c r="B37" s="45">
        <f>SUM(B7:B36)</f>
        <v>0</v>
      </c>
      <c r="C37" s="46"/>
      <c r="D37" s="45">
        <f>SUM(D7:D36)</f>
        <v>0</v>
      </c>
    </row>
  </sheetData>
  <sheetProtection algorithmName="SHA-512" hashValue="3ZGbLEHfKQpCNjbJ3JzwBDHl9e06PPX+o+HxyNQDkadHu+7G3DCsDeYmjq1lZe01wD0OoFo+aLl6ZCW++FFUnQ==" saltValue="JO09hYkQUqLJ7eHOr3DYSQ==" spinCount="100000" sheet="1" objects="1" scenarios="1" formatColumns="0" formatRows="0"/>
  <mergeCells count="2">
    <mergeCell ref="A3:D3"/>
    <mergeCell ref="A4:D4"/>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11"/>
  <sheetViews>
    <sheetView workbookViewId="0">
      <selection activeCell="C154" sqref="C154"/>
    </sheetView>
  </sheetViews>
  <sheetFormatPr defaultColWidth="9.140625" defaultRowHeight="12.75" x14ac:dyDescent="0.2"/>
  <cols>
    <col min="1" max="1" width="59.140625" style="34" customWidth="1"/>
    <col min="2" max="2" width="15.28515625" style="101" customWidth="1"/>
    <col min="3" max="3" width="17.85546875" style="101" customWidth="1"/>
    <col min="4" max="4" width="12.85546875" style="101" customWidth="1"/>
    <col min="5" max="16384" width="9.140625" style="15"/>
  </cols>
  <sheetData>
    <row r="1" spans="1:4" s="49" customFormat="1" ht="80.25" customHeight="1" x14ac:dyDescent="0.2">
      <c r="A1" s="327" t="s">
        <v>711</v>
      </c>
      <c r="B1" s="327"/>
      <c r="C1" s="327"/>
      <c r="D1" s="327"/>
    </row>
    <row r="2" spans="1:4" s="49" customFormat="1" x14ac:dyDescent="0.2">
      <c r="A2" s="50"/>
      <c r="B2" s="48"/>
      <c r="C2" s="48"/>
      <c r="D2" s="48"/>
    </row>
    <row r="3" spans="1:4" s="49" customFormat="1" ht="43.5" customHeight="1" x14ac:dyDescent="0.2">
      <c r="A3" s="328" t="s">
        <v>199</v>
      </c>
      <c r="B3" s="328"/>
      <c r="C3" s="328"/>
      <c r="D3" s="328"/>
    </row>
    <row r="4" spans="1:4" s="49" customFormat="1" x14ac:dyDescent="0.2">
      <c r="A4" s="51"/>
      <c r="B4" s="51"/>
      <c r="C4" s="51"/>
      <c r="D4" s="51"/>
    </row>
    <row r="5" spans="1:4" x14ac:dyDescent="0.2">
      <c r="A5" s="52"/>
      <c r="B5" s="53" t="s">
        <v>200</v>
      </c>
      <c r="C5" s="53" t="s">
        <v>201</v>
      </c>
      <c r="D5" s="53" t="s">
        <v>202</v>
      </c>
    </row>
    <row r="6" spans="1:4" s="55" customFormat="1" x14ac:dyDescent="0.2">
      <c r="A6" s="52" t="s">
        <v>203</v>
      </c>
      <c r="B6" s="54"/>
      <c r="C6" s="54"/>
      <c r="D6" s="54"/>
    </row>
    <row r="7" spans="1:4" x14ac:dyDescent="0.2">
      <c r="A7" s="56" t="s">
        <v>204</v>
      </c>
      <c r="B7" s="31">
        <v>0</v>
      </c>
      <c r="C7" s="31">
        <v>0</v>
      </c>
      <c r="D7" s="31">
        <v>0</v>
      </c>
    </row>
    <row r="8" spans="1:4" x14ac:dyDescent="0.2">
      <c r="A8" s="57" t="s">
        <v>205</v>
      </c>
      <c r="B8" s="57"/>
      <c r="C8" s="57"/>
      <c r="D8" s="57"/>
    </row>
    <row r="9" spans="1:4" x14ac:dyDescent="0.2">
      <c r="A9" s="56" t="s">
        <v>206</v>
      </c>
      <c r="B9" s="31">
        <v>0</v>
      </c>
      <c r="C9" s="31">
        <v>0</v>
      </c>
      <c r="D9" s="31">
        <v>0</v>
      </c>
    </row>
    <row r="10" spans="1:4" x14ac:dyDescent="0.2">
      <c r="A10" s="56" t="s">
        <v>207</v>
      </c>
      <c r="B10" s="31">
        <v>0</v>
      </c>
      <c r="C10" s="31">
        <v>0</v>
      </c>
      <c r="D10" s="31">
        <v>0</v>
      </c>
    </row>
    <row r="11" spans="1:4" x14ac:dyDescent="0.2">
      <c r="A11" s="56" t="s">
        <v>208</v>
      </c>
      <c r="B11" s="31">
        <v>0</v>
      </c>
      <c r="C11" s="31">
        <v>0</v>
      </c>
      <c r="D11" s="31">
        <v>0</v>
      </c>
    </row>
    <row r="12" spans="1:4" x14ac:dyDescent="0.2">
      <c r="A12" s="56" t="s">
        <v>209</v>
      </c>
      <c r="B12" s="31">
        <v>0</v>
      </c>
      <c r="C12" s="31">
        <v>0</v>
      </c>
      <c r="D12" s="31">
        <v>0</v>
      </c>
    </row>
    <row r="13" spans="1:4" x14ac:dyDescent="0.2">
      <c r="A13" s="56" t="s">
        <v>210</v>
      </c>
      <c r="B13" s="31">
        <v>0</v>
      </c>
      <c r="C13" s="31">
        <v>0</v>
      </c>
      <c r="D13" s="31">
        <v>0</v>
      </c>
    </row>
    <row r="14" spans="1:4" x14ac:dyDescent="0.2">
      <c r="A14" s="56" t="s">
        <v>211</v>
      </c>
      <c r="B14" s="31">
        <v>0</v>
      </c>
      <c r="C14" s="31">
        <v>0</v>
      </c>
      <c r="D14" s="31">
        <v>0</v>
      </c>
    </row>
    <row r="15" spans="1:4" x14ac:dyDescent="0.2">
      <c r="A15" s="56" t="s">
        <v>212</v>
      </c>
      <c r="B15" s="31">
        <v>0</v>
      </c>
      <c r="C15" s="31">
        <v>0</v>
      </c>
      <c r="D15" s="31">
        <v>0</v>
      </c>
    </row>
    <row r="16" spans="1:4" x14ac:dyDescent="0.2">
      <c r="A16" s="56" t="s">
        <v>213</v>
      </c>
      <c r="B16" s="58">
        <f>SUM(B9:B15)</f>
        <v>0</v>
      </c>
      <c r="C16" s="58">
        <f t="shared" ref="C16:D16" si="0">SUM(C9:C15)</f>
        <v>0</v>
      </c>
      <c r="D16" s="58">
        <f t="shared" si="0"/>
        <v>0</v>
      </c>
    </row>
    <row r="17" spans="1:4" x14ac:dyDescent="0.2">
      <c r="A17" s="56" t="s">
        <v>214</v>
      </c>
      <c r="B17" s="31">
        <v>0</v>
      </c>
      <c r="C17" s="31">
        <v>0</v>
      </c>
      <c r="D17" s="31">
        <v>0</v>
      </c>
    </row>
    <row r="18" spans="1:4" x14ac:dyDescent="0.2">
      <c r="A18" s="59" t="s">
        <v>215</v>
      </c>
      <c r="B18" s="60">
        <f>SUM(B7+B16+B17)</f>
        <v>0</v>
      </c>
      <c r="C18" s="60">
        <f>SUM(C7+C16+C17)</f>
        <v>0</v>
      </c>
      <c r="D18" s="60">
        <f t="shared" ref="D18" si="1">SUM(D7+D16+D17)</f>
        <v>0</v>
      </c>
    </row>
    <row r="19" spans="1:4" s="55" customFormat="1" x14ac:dyDescent="0.2">
      <c r="A19" s="59" t="s">
        <v>216</v>
      </c>
      <c r="B19" s="61"/>
      <c r="C19" s="61"/>
      <c r="D19" s="61"/>
    </row>
    <row r="20" spans="1:4" x14ac:dyDescent="0.2">
      <c r="A20" s="56" t="s">
        <v>217</v>
      </c>
      <c r="B20" s="57"/>
      <c r="C20" s="57"/>
      <c r="D20" s="57"/>
    </row>
    <row r="21" spans="1:4" x14ac:dyDescent="0.2">
      <c r="A21" s="56" t="s">
        <v>218</v>
      </c>
      <c r="B21" s="31">
        <v>0</v>
      </c>
      <c r="C21" s="31">
        <v>0</v>
      </c>
      <c r="D21" s="31">
        <v>0</v>
      </c>
    </row>
    <row r="22" spans="1:4" x14ac:dyDescent="0.2">
      <c r="A22" s="56" t="s">
        <v>219</v>
      </c>
      <c r="B22" s="31">
        <v>0</v>
      </c>
      <c r="C22" s="31">
        <v>0</v>
      </c>
      <c r="D22" s="31">
        <v>0</v>
      </c>
    </row>
    <row r="23" spans="1:4" x14ac:dyDescent="0.2">
      <c r="A23" s="56" t="s">
        <v>220</v>
      </c>
      <c r="B23" s="31">
        <v>0</v>
      </c>
      <c r="C23" s="31">
        <v>0</v>
      </c>
      <c r="D23" s="31">
        <v>0</v>
      </c>
    </row>
    <row r="24" spans="1:4" x14ac:dyDescent="0.2">
      <c r="A24" s="56" t="s">
        <v>221</v>
      </c>
      <c r="B24" s="31">
        <v>0</v>
      </c>
      <c r="C24" s="31">
        <v>0</v>
      </c>
      <c r="D24" s="31">
        <v>0</v>
      </c>
    </row>
    <row r="25" spans="1:4" s="55" customFormat="1" x14ac:dyDescent="0.2">
      <c r="A25" s="56" t="s">
        <v>222</v>
      </c>
      <c r="B25" s="58">
        <f>SUM(B21:B24)</f>
        <v>0</v>
      </c>
      <c r="C25" s="58">
        <f t="shared" ref="C25:D25" si="2">SUM(C21:C24)</f>
        <v>0</v>
      </c>
      <c r="D25" s="58">
        <f t="shared" si="2"/>
        <v>0</v>
      </c>
    </row>
    <row r="26" spans="1:4" x14ac:dyDescent="0.2">
      <c r="A26" s="56" t="s">
        <v>223</v>
      </c>
      <c r="B26" s="31">
        <v>0</v>
      </c>
      <c r="C26" s="31">
        <v>0</v>
      </c>
      <c r="D26" s="31">
        <v>0</v>
      </c>
    </row>
    <row r="27" spans="1:4" x14ac:dyDescent="0.2">
      <c r="A27" s="56" t="s">
        <v>224</v>
      </c>
      <c r="B27" s="31">
        <v>0</v>
      </c>
      <c r="C27" s="31">
        <v>0</v>
      </c>
      <c r="D27" s="31">
        <v>0</v>
      </c>
    </row>
    <row r="28" spans="1:4" x14ac:dyDescent="0.2">
      <c r="A28" s="56" t="s">
        <v>225</v>
      </c>
      <c r="B28" s="31">
        <v>0</v>
      </c>
      <c r="C28" s="31">
        <v>0</v>
      </c>
      <c r="D28" s="31">
        <v>0</v>
      </c>
    </row>
    <row r="29" spans="1:4" s="55" customFormat="1" x14ac:dyDescent="0.2">
      <c r="A29" s="59" t="s">
        <v>226</v>
      </c>
      <c r="B29" s="60">
        <f>SUM(B26:B28)+B25</f>
        <v>0</v>
      </c>
      <c r="C29" s="60">
        <f>SUM(C26:C28)+C25</f>
        <v>0</v>
      </c>
      <c r="D29" s="60">
        <f t="shared" ref="D29" si="3">SUM(D26:D28)+D25</f>
        <v>0</v>
      </c>
    </row>
    <row r="30" spans="1:4" s="55" customFormat="1" x14ac:dyDescent="0.2">
      <c r="A30" s="59" t="s">
        <v>227</v>
      </c>
      <c r="B30" s="45">
        <f>B31+B32</f>
        <v>0</v>
      </c>
      <c r="C30" s="45">
        <f t="shared" ref="C30:D30" si="4">C31+C32</f>
        <v>0</v>
      </c>
      <c r="D30" s="45">
        <f t="shared" si="4"/>
        <v>0</v>
      </c>
    </row>
    <row r="31" spans="1:4" s="55" customFormat="1" x14ac:dyDescent="0.2">
      <c r="A31" s="56" t="s">
        <v>228</v>
      </c>
      <c r="B31" s="31">
        <v>0</v>
      </c>
      <c r="C31" s="31">
        <v>0</v>
      </c>
      <c r="D31" s="31">
        <v>0</v>
      </c>
    </row>
    <row r="32" spans="1:4" s="55" customFormat="1" x14ac:dyDescent="0.2">
      <c r="A32" s="56" t="s">
        <v>229</v>
      </c>
      <c r="B32" s="31">
        <v>0</v>
      </c>
      <c r="C32" s="31">
        <v>0</v>
      </c>
      <c r="D32" s="31">
        <v>0</v>
      </c>
    </row>
    <row r="33" spans="1:4" s="62" customFormat="1" x14ac:dyDescent="0.2">
      <c r="A33" s="61" t="s">
        <v>230</v>
      </c>
      <c r="B33" s="61"/>
      <c r="C33" s="61"/>
      <c r="D33" s="61"/>
    </row>
    <row r="34" spans="1:4" s="63" customFormat="1" ht="25.5" x14ac:dyDescent="0.2">
      <c r="A34" s="56" t="s">
        <v>231</v>
      </c>
      <c r="B34" s="31">
        <v>0</v>
      </c>
      <c r="C34" s="31">
        <v>0</v>
      </c>
      <c r="D34" s="31">
        <v>0</v>
      </c>
    </row>
    <row r="35" spans="1:4" s="63" customFormat="1" x14ac:dyDescent="0.2">
      <c r="A35" s="56" t="s">
        <v>232</v>
      </c>
      <c r="B35" s="31">
        <v>0</v>
      </c>
      <c r="C35" s="31">
        <v>0</v>
      </c>
      <c r="D35" s="31">
        <v>0</v>
      </c>
    </row>
    <row r="36" spans="1:4" s="63" customFormat="1" x14ac:dyDescent="0.2">
      <c r="A36" s="56" t="s">
        <v>233</v>
      </c>
      <c r="B36" s="31">
        <v>0</v>
      </c>
      <c r="C36" s="31">
        <v>0</v>
      </c>
      <c r="D36" s="31">
        <v>0</v>
      </c>
    </row>
    <row r="37" spans="1:4" s="63" customFormat="1" x14ac:dyDescent="0.2">
      <c r="A37" s="56" t="s">
        <v>234</v>
      </c>
      <c r="B37" s="31">
        <v>0</v>
      </c>
      <c r="C37" s="31">
        <v>0</v>
      </c>
      <c r="D37" s="31">
        <v>0</v>
      </c>
    </row>
    <row r="38" spans="1:4" s="63" customFormat="1" x14ac:dyDescent="0.2">
      <c r="A38" s="56" t="s">
        <v>235</v>
      </c>
      <c r="B38" s="31">
        <v>0</v>
      </c>
      <c r="C38" s="31">
        <v>0</v>
      </c>
      <c r="D38" s="31">
        <v>0</v>
      </c>
    </row>
    <row r="39" spans="1:4" s="63" customFormat="1" x14ac:dyDescent="0.2">
      <c r="A39" s="56" t="s">
        <v>236</v>
      </c>
      <c r="B39" s="31">
        <v>0</v>
      </c>
      <c r="C39" s="31">
        <v>0</v>
      </c>
      <c r="D39" s="31">
        <v>0</v>
      </c>
    </row>
    <row r="40" spans="1:4" s="63" customFormat="1" ht="25.5" x14ac:dyDescent="0.2">
      <c r="A40" s="56" t="s">
        <v>237</v>
      </c>
      <c r="B40" s="31">
        <v>0</v>
      </c>
      <c r="C40" s="31">
        <v>0</v>
      </c>
      <c r="D40" s="31">
        <v>0</v>
      </c>
    </row>
    <row r="41" spans="1:4" s="63" customFormat="1" ht="25.5" x14ac:dyDescent="0.2">
      <c r="A41" s="56" t="s">
        <v>238</v>
      </c>
      <c r="B41" s="31">
        <v>0</v>
      </c>
      <c r="C41" s="31">
        <v>0</v>
      </c>
      <c r="D41" s="31">
        <v>0</v>
      </c>
    </row>
    <row r="42" spans="1:4" s="63" customFormat="1" x14ac:dyDescent="0.2">
      <c r="A42" s="59" t="s">
        <v>239</v>
      </c>
      <c r="B42" s="60">
        <f>SUM(B34:B41)</f>
        <v>0</v>
      </c>
      <c r="C42" s="60">
        <f>SUM(C34:C41)</f>
        <v>0</v>
      </c>
      <c r="D42" s="60">
        <f>SUM(D34:D41)</f>
        <v>0</v>
      </c>
    </row>
    <row r="43" spans="1:4" s="55" customFormat="1" x14ac:dyDescent="0.2">
      <c r="A43" s="59" t="s">
        <v>240</v>
      </c>
      <c r="B43" s="60">
        <f>B29+B31-B42-B58-B61-B64</f>
        <v>0</v>
      </c>
      <c r="C43" s="60">
        <f>C29+C31-C42-C58-C61-C64</f>
        <v>0</v>
      </c>
      <c r="D43" s="60">
        <f t="shared" ref="D43" si="5">D29+D31-D42-D58-D61-D64</f>
        <v>0</v>
      </c>
    </row>
    <row r="44" spans="1:4" s="55" customFormat="1" x14ac:dyDescent="0.2">
      <c r="A44" s="59" t="s">
        <v>241</v>
      </c>
      <c r="B44" s="64">
        <f>B18+B43+B32</f>
        <v>0</v>
      </c>
      <c r="C44" s="64">
        <f t="shared" ref="C44:D44" si="6">C18+C43+C32</f>
        <v>0</v>
      </c>
      <c r="D44" s="64">
        <f t="shared" si="6"/>
        <v>0</v>
      </c>
    </row>
    <row r="45" spans="1:4" x14ac:dyDescent="0.2">
      <c r="A45" s="61" t="s">
        <v>242</v>
      </c>
      <c r="B45" s="61"/>
      <c r="C45" s="61"/>
      <c r="D45" s="61"/>
    </row>
    <row r="46" spans="1:4" s="63" customFormat="1" ht="25.5" x14ac:dyDescent="0.2">
      <c r="A46" s="56" t="s">
        <v>243</v>
      </c>
      <c r="B46" s="31">
        <v>0</v>
      </c>
      <c r="C46" s="31">
        <v>0</v>
      </c>
      <c r="D46" s="31">
        <v>0</v>
      </c>
    </row>
    <row r="47" spans="1:4" s="63" customFormat="1" x14ac:dyDescent="0.2">
      <c r="A47" s="56" t="s">
        <v>232</v>
      </c>
      <c r="B47" s="31">
        <v>0</v>
      </c>
      <c r="C47" s="31">
        <v>0</v>
      </c>
      <c r="D47" s="31">
        <v>0</v>
      </c>
    </row>
    <row r="48" spans="1:4" s="63" customFormat="1" x14ac:dyDescent="0.2">
      <c r="A48" s="56" t="s">
        <v>233</v>
      </c>
      <c r="B48" s="31">
        <v>0</v>
      </c>
      <c r="C48" s="31">
        <v>0</v>
      </c>
      <c r="D48" s="31">
        <v>0</v>
      </c>
    </row>
    <row r="49" spans="1:4" s="63" customFormat="1" x14ac:dyDescent="0.2">
      <c r="A49" s="56" t="s">
        <v>234</v>
      </c>
      <c r="B49" s="31">
        <v>0</v>
      </c>
      <c r="C49" s="31">
        <v>0</v>
      </c>
      <c r="D49" s="31">
        <v>0</v>
      </c>
    </row>
    <row r="50" spans="1:4" s="63" customFormat="1" x14ac:dyDescent="0.2">
      <c r="A50" s="56" t="s">
        <v>244</v>
      </c>
      <c r="B50" s="31">
        <v>0</v>
      </c>
      <c r="C50" s="31">
        <v>0</v>
      </c>
      <c r="D50" s="31">
        <v>0</v>
      </c>
    </row>
    <row r="51" spans="1:4" s="63" customFormat="1" x14ac:dyDescent="0.2">
      <c r="A51" s="56" t="s">
        <v>245</v>
      </c>
      <c r="B51" s="31">
        <v>0</v>
      </c>
      <c r="C51" s="31">
        <v>0</v>
      </c>
      <c r="D51" s="31">
        <v>0</v>
      </c>
    </row>
    <row r="52" spans="1:4" s="63" customFormat="1" ht="25.5" x14ac:dyDescent="0.2">
      <c r="A52" s="56" t="s">
        <v>237</v>
      </c>
      <c r="B52" s="31">
        <v>0</v>
      </c>
      <c r="C52" s="31">
        <v>0</v>
      </c>
      <c r="D52" s="31">
        <v>0</v>
      </c>
    </row>
    <row r="53" spans="1:4" s="63" customFormat="1" ht="25.5" x14ac:dyDescent="0.2">
      <c r="A53" s="56" t="s">
        <v>246</v>
      </c>
      <c r="B53" s="31">
        <v>0</v>
      </c>
      <c r="C53" s="31">
        <v>0</v>
      </c>
      <c r="D53" s="31">
        <v>0</v>
      </c>
    </row>
    <row r="54" spans="1:4" s="62" customFormat="1" x14ac:dyDescent="0.2">
      <c r="A54" s="59" t="s">
        <v>247</v>
      </c>
      <c r="B54" s="60">
        <f>SUM(B46:B53)</f>
        <v>0</v>
      </c>
      <c r="C54" s="60">
        <f t="shared" ref="C54:D54" si="7">SUM(C46:C53)</f>
        <v>0</v>
      </c>
      <c r="D54" s="60">
        <f t="shared" si="7"/>
        <v>0</v>
      </c>
    </row>
    <row r="55" spans="1:4" s="55" customFormat="1" x14ac:dyDescent="0.2">
      <c r="A55" s="59" t="s">
        <v>248</v>
      </c>
      <c r="B55" s="31">
        <v>0</v>
      </c>
      <c r="C55" s="31">
        <v>0</v>
      </c>
      <c r="D55" s="31">
        <v>0</v>
      </c>
    </row>
    <row r="56" spans="1:4" s="55" customFormat="1" x14ac:dyDescent="0.2">
      <c r="A56" s="59" t="s">
        <v>249</v>
      </c>
      <c r="B56" s="32">
        <f>B57+B60+B63+B66</f>
        <v>0</v>
      </c>
      <c r="C56" s="32">
        <f>C57+C60+C63+C66</f>
        <v>0</v>
      </c>
      <c r="D56" s="32">
        <f t="shared" ref="D56" si="8">D57+D60+D63+D66</f>
        <v>0</v>
      </c>
    </row>
    <row r="57" spans="1:4" s="55" customFormat="1" x14ac:dyDescent="0.2">
      <c r="A57" s="56" t="s">
        <v>250</v>
      </c>
      <c r="B57" s="32">
        <f>B58+B59</f>
        <v>0</v>
      </c>
      <c r="C57" s="32">
        <f t="shared" ref="C57:D57" si="9">C58+C59</f>
        <v>0</v>
      </c>
      <c r="D57" s="32">
        <f t="shared" si="9"/>
        <v>0</v>
      </c>
    </row>
    <row r="58" spans="1:4" s="55" customFormat="1" x14ac:dyDescent="0.2">
      <c r="A58" s="56" t="s">
        <v>251</v>
      </c>
      <c r="B58" s="31">
        <v>0</v>
      </c>
      <c r="C58" s="31">
        <v>0</v>
      </c>
      <c r="D58" s="31">
        <v>0</v>
      </c>
    </row>
    <row r="59" spans="1:4" s="55" customFormat="1" x14ac:dyDescent="0.2">
      <c r="A59" s="56" t="s">
        <v>252</v>
      </c>
      <c r="B59" s="31">
        <v>0</v>
      </c>
      <c r="C59" s="31">
        <v>0</v>
      </c>
      <c r="D59" s="31">
        <v>0</v>
      </c>
    </row>
    <row r="60" spans="1:4" s="55" customFormat="1" x14ac:dyDescent="0.2">
      <c r="A60" s="56" t="s">
        <v>253</v>
      </c>
      <c r="B60" s="32">
        <f>B61+B62</f>
        <v>0</v>
      </c>
      <c r="C60" s="32">
        <f t="shared" ref="C60:D60" si="10">C61+C62</f>
        <v>0</v>
      </c>
      <c r="D60" s="32">
        <f t="shared" si="10"/>
        <v>0</v>
      </c>
    </row>
    <row r="61" spans="1:4" s="55" customFormat="1" x14ac:dyDescent="0.2">
      <c r="A61" s="56" t="s">
        <v>254</v>
      </c>
      <c r="B61" s="31">
        <v>0</v>
      </c>
      <c r="C61" s="31">
        <v>0</v>
      </c>
      <c r="D61" s="31">
        <v>0</v>
      </c>
    </row>
    <row r="62" spans="1:4" s="55" customFormat="1" x14ac:dyDescent="0.2">
      <c r="A62" s="56" t="s">
        <v>255</v>
      </c>
      <c r="B62" s="31">
        <v>0</v>
      </c>
      <c r="C62" s="31">
        <v>0</v>
      </c>
      <c r="D62" s="31">
        <v>0</v>
      </c>
    </row>
    <row r="63" spans="1:4" s="55" customFormat="1" x14ac:dyDescent="0.2">
      <c r="A63" s="59" t="s">
        <v>256</v>
      </c>
      <c r="B63" s="32">
        <f>B64+B65</f>
        <v>0</v>
      </c>
      <c r="C63" s="32">
        <f t="shared" ref="C63:D63" si="11">C64+C65</f>
        <v>0</v>
      </c>
      <c r="D63" s="32">
        <f t="shared" si="11"/>
        <v>0</v>
      </c>
    </row>
    <row r="64" spans="1:4" s="55" customFormat="1" x14ac:dyDescent="0.2">
      <c r="A64" s="56" t="s">
        <v>251</v>
      </c>
      <c r="B64" s="31">
        <v>0</v>
      </c>
      <c r="C64" s="31">
        <v>0</v>
      </c>
      <c r="D64" s="31">
        <v>0</v>
      </c>
    </row>
    <row r="65" spans="1:4" s="55" customFormat="1" x14ac:dyDescent="0.2">
      <c r="A65" s="56" t="s">
        <v>252</v>
      </c>
      <c r="B65" s="31">
        <v>0</v>
      </c>
      <c r="C65" s="31">
        <v>0</v>
      </c>
      <c r="D65" s="31">
        <v>0</v>
      </c>
    </row>
    <row r="66" spans="1:4" s="55" customFormat="1" x14ac:dyDescent="0.2">
      <c r="A66" s="56" t="s">
        <v>257</v>
      </c>
      <c r="B66" s="31">
        <v>0</v>
      </c>
      <c r="C66" s="31">
        <v>0</v>
      </c>
      <c r="D66" s="31">
        <v>0</v>
      </c>
    </row>
    <row r="67" spans="1:4" s="55" customFormat="1" x14ac:dyDescent="0.2">
      <c r="A67" s="61" t="s">
        <v>258</v>
      </c>
      <c r="B67" s="61"/>
      <c r="C67" s="61"/>
      <c r="D67" s="61"/>
    </row>
    <row r="68" spans="1:4" x14ac:dyDescent="0.2">
      <c r="A68" s="56" t="s">
        <v>259</v>
      </c>
      <c r="B68" s="33">
        <f>SUM(B69:B73)</f>
        <v>0</v>
      </c>
      <c r="C68" s="33">
        <f t="shared" ref="C68:D68" si="12">SUM(C69:C73)</f>
        <v>0</v>
      </c>
      <c r="D68" s="33">
        <f t="shared" si="12"/>
        <v>0</v>
      </c>
    </row>
    <row r="69" spans="1:4" x14ac:dyDescent="0.2">
      <c r="A69" s="65" t="s">
        <v>260</v>
      </c>
      <c r="B69" s="31">
        <v>0</v>
      </c>
      <c r="C69" s="31">
        <v>0</v>
      </c>
      <c r="D69" s="31">
        <v>0</v>
      </c>
    </row>
    <row r="70" spans="1:4" x14ac:dyDescent="0.2">
      <c r="A70" s="65" t="s">
        <v>261</v>
      </c>
      <c r="B70" s="31">
        <v>0</v>
      </c>
      <c r="C70" s="31">
        <v>0</v>
      </c>
      <c r="D70" s="31">
        <v>0</v>
      </c>
    </row>
    <row r="71" spans="1:4" x14ac:dyDescent="0.2">
      <c r="A71" s="65" t="s">
        <v>262</v>
      </c>
      <c r="B71" s="31">
        <v>0</v>
      </c>
      <c r="C71" s="31">
        <v>0</v>
      </c>
      <c r="D71" s="31">
        <v>0</v>
      </c>
    </row>
    <row r="72" spans="1:4" x14ac:dyDescent="0.2">
      <c r="A72" s="65" t="s">
        <v>263</v>
      </c>
      <c r="B72" s="31">
        <v>0</v>
      </c>
      <c r="C72" s="31">
        <v>0</v>
      </c>
      <c r="D72" s="31">
        <v>0</v>
      </c>
    </row>
    <row r="73" spans="1:4" x14ac:dyDescent="0.2">
      <c r="A73" s="65" t="s">
        <v>264</v>
      </c>
      <c r="B73" s="31">
        <v>0</v>
      </c>
      <c r="C73" s="31">
        <v>0</v>
      </c>
      <c r="D73" s="31">
        <v>0</v>
      </c>
    </row>
    <row r="74" spans="1:4" x14ac:dyDescent="0.2">
      <c r="A74" s="56" t="s">
        <v>265</v>
      </c>
      <c r="B74" s="31">
        <v>0</v>
      </c>
      <c r="C74" s="31">
        <v>0</v>
      </c>
      <c r="D74" s="31">
        <v>0</v>
      </c>
    </row>
    <row r="75" spans="1:4" x14ac:dyDescent="0.2">
      <c r="A75" s="56" t="s">
        <v>266</v>
      </c>
      <c r="B75" s="58">
        <f>B76-B77</f>
        <v>0</v>
      </c>
      <c r="C75" s="58">
        <f>C76-C77</f>
        <v>0</v>
      </c>
      <c r="D75" s="58">
        <f t="shared" ref="D75" si="13">D76-D77</f>
        <v>0</v>
      </c>
    </row>
    <row r="76" spans="1:4" x14ac:dyDescent="0.2">
      <c r="A76" s="56" t="s">
        <v>267</v>
      </c>
      <c r="B76" s="31">
        <v>0</v>
      </c>
      <c r="C76" s="31">
        <v>0</v>
      </c>
      <c r="D76" s="31">
        <v>0</v>
      </c>
    </row>
    <row r="77" spans="1:4" x14ac:dyDescent="0.2">
      <c r="A77" s="56" t="s">
        <v>268</v>
      </c>
      <c r="B77" s="31">
        <v>0</v>
      </c>
      <c r="C77" s="31">
        <v>0</v>
      </c>
      <c r="D77" s="31">
        <v>0</v>
      </c>
    </row>
    <row r="78" spans="1:4" x14ac:dyDescent="0.2">
      <c r="A78" s="56" t="s">
        <v>269</v>
      </c>
      <c r="B78" s="31">
        <v>0</v>
      </c>
      <c r="C78" s="31">
        <v>0</v>
      </c>
      <c r="D78" s="31">
        <v>0</v>
      </c>
    </row>
    <row r="79" spans="1:4" x14ac:dyDescent="0.2">
      <c r="A79" s="56" t="s">
        <v>270</v>
      </c>
      <c r="B79" s="31">
        <v>0</v>
      </c>
      <c r="C79" s="31">
        <v>0</v>
      </c>
      <c r="D79" s="31">
        <v>0</v>
      </c>
    </row>
    <row r="80" spans="1:4" x14ac:dyDescent="0.2">
      <c r="A80" s="56" t="s">
        <v>271</v>
      </c>
      <c r="B80" s="31">
        <v>0</v>
      </c>
      <c r="C80" s="31">
        <v>0</v>
      </c>
      <c r="D80" s="31">
        <v>0</v>
      </c>
    </row>
    <row r="81" spans="1:4" x14ac:dyDescent="0.2">
      <c r="A81" s="56" t="s">
        <v>272</v>
      </c>
      <c r="B81" s="31">
        <v>0</v>
      </c>
      <c r="C81" s="31">
        <v>0</v>
      </c>
      <c r="D81" s="31">
        <v>0</v>
      </c>
    </row>
    <row r="82" spans="1:4" x14ac:dyDescent="0.2">
      <c r="A82" s="59" t="s">
        <v>273</v>
      </c>
      <c r="B82" s="58">
        <f>B83-B84</f>
        <v>0</v>
      </c>
      <c r="C82" s="58">
        <f t="shared" ref="C82:D82" si="14">C83-C84</f>
        <v>0</v>
      </c>
      <c r="D82" s="58">
        <f t="shared" si="14"/>
        <v>0</v>
      </c>
    </row>
    <row r="83" spans="1:4" x14ac:dyDescent="0.2">
      <c r="A83" s="56" t="s">
        <v>267</v>
      </c>
      <c r="B83" s="31">
        <v>0</v>
      </c>
      <c r="C83" s="31">
        <v>0</v>
      </c>
      <c r="D83" s="31">
        <v>0</v>
      </c>
    </row>
    <row r="84" spans="1:4" x14ac:dyDescent="0.2">
      <c r="A84" s="56" t="s">
        <v>268</v>
      </c>
      <c r="B84" s="31">
        <v>0</v>
      </c>
      <c r="C84" s="31">
        <v>0</v>
      </c>
      <c r="D84" s="31">
        <v>0</v>
      </c>
    </row>
    <row r="85" spans="1:4" x14ac:dyDescent="0.2">
      <c r="A85" s="59" t="s">
        <v>274</v>
      </c>
      <c r="B85" s="58">
        <f>B86-B87</f>
        <v>0</v>
      </c>
      <c r="C85" s="58">
        <f t="shared" ref="C85:D85" si="15">C86-C87</f>
        <v>0</v>
      </c>
      <c r="D85" s="58">
        <f t="shared" si="15"/>
        <v>0</v>
      </c>
    </row>
    <row r="86" spans="1:4" x14ac:dyDescent="0.2">
      <c r="A86" s="56" t="s">
        <v>267</v>
      </c>
      <c r="B86" s="31">
        <v>0</v>
      </c>
      <c r="C86" s="31">
        <v>0</v>
      </c>
      <c r="D86" s="31">
        <v>0</v>
      </c>
    </row>
    <row r="87" spans="1:4" x14ac:dyDescent="0.2">
      <c r="A87" s="56" t="s">
        <v>268</v>
      </c>
      <c r="B87" s="31">
        <v>0</v>
      </c>
      <c r="C87" s="31">
        <v>0</v>
      </c>
      <c r="D87" s="31">
        <v>0</v>
      </c>
    </row>
    <row r="88" spans="1:4" x14ac:dyDescent="0.2">
      <c r="A88" s="56" t="s">
        <v>275</v>
      </c>
      <c r="B88" s="31">
        <v>0</v>
      </c>
      <c r="C88" s="31">
        <v>0</v>
      </c>
      <c r="D88" s="31">
        <v>0</v>
      </c>
    </row>
    <row r="89" spans="1:4" x14ac:dyDescent="0.2">
      <c r="A89" s="59" t="s">
        <v>276</v>
      </c>
      <c r="B89" s="60">
        <f>B68+B74+B75+B78-B79+B80-B81+B83-B84+B86-B87-B88</f>
        <v>0</v>
      </c>
      <c r="C89" s="60">
        <f>C68+C74+C75+C78-C79+C80-C81+C83-C84+C86-C87-C88</f>
        <v>0</v>
      </c>
      <c r="D89" s="60">
        <f>D68+D74+D75+D78-D79+D80-D81+D83-D84+D86-D87-D88</f>
        <v>0</v>
      </c>
    </row>
    <row r="90" spans="1:4" x14ac:dyDescent="0.2">
      <c r="A90" s="59" t="s">
        <v>277</v>
      </c>
      <c r="B90" s="66">
        <v>0</v>
      </c>
      <c r="C90" s="66">
        <v>0</v>
      </c>
      <c r="D90" s="66">
        <v>0</v>
      </c>
    </row>
    <row r="91" spans="1:4" x14ac:dyDescent="0.2">
      <c r="A91" s="59" t="s">
        <v>278</v>
      </c>
      <c r="B91" s="66">
        <v>0</v>
      </c>
      <c r="C91" s="66">
        <v>0</v>
      </c>
      <c r="D91" s="66">
        <v>0</v>
      </c>
    </row>
    <row r="92" spans="1:4" x14ac:dyDescent="0.2">
      <c r="A92" s="59" t="s">
        <v>279</v>
      </c>
      <c r="B92" s="60">
        <f>B18+B29+B30-B42-B54-B55-B56</f>
        <v>0</v>
      </c>
      <c r="C92" s="60">
        <f t="shared" ref="C92:D92" si="16">C18+C29+C30-C42-C54-C55-C56</f>
        <v>0</v>
      </c>
      <c r="D92" s="60">
        <f t="shared" si="16"/>
        <v>0</v>
      </c>
    </row>
    <row r="93" spans="1:4" s="55" customFormat="1" x14ac:dyDescent="0.2">
      <c r="A93" s="59" t="s">
        <v>280</v>
      </c>
      <c r="B93" s="60">
        <f>B18+B29+B30</f>
        <v>0</v>
      </c>
      <c r="C93" s="60">
        <f>C18+C29+C30</f>
        <v>0</v>
      </c>
      <c r="D93" s="60">
        <f>D18+D29+D30</f>
        <v>0</v>
      </c>
    </row>
    <row r="94" spans="1:4" s="55" customFormat="1" x14ac:dyDescent="0.2">
      <c r="A94" s="59" t="s">
        <v>281</v>
      </c>
      <c r="B94" s="60">
        <f>B42+B54+B55+B56+B89</f>
        <v>0</v>
      </c>
      <c r="C94" s="60">
        <f>C42+C54+C55+C56+C89</f>
        <v>0</v>
      </c>
      <c r="D94" s="60">
        <f>D42+D54+D55+D56+D89</f>
        <v>0</v>
      </c>
    </row>
    <row r="95" spans="1:4" s="55" customFormat="1" x14ac:dyDescent="0.2">
      <c r="A95" s="39"/>
      <c r="B95" s="35"/>
      <c r="C95" s="35"/>
      <c r="D95" s="35"/>
    </row>
    <row r="96" spans="1:4" s="55" customFormat="1" hidden="1" x14ac:dyDescent="0.2">
      <c r="A96" s="39"/>
      <c r="B96" s="35"/>
      <c r="C96" s="35"/>
      <c r="D96" s="35"/>
    </row>
    <row r="97" spans="1:4" s="55" customFormat="1" hidden="1" x14ac:dyDescent="0.2">
      <c r="A97" s="39"/>
      <c r="B97" s="35"/>
      <c r="C97" s="35"/>
      <c r="D97" s="35"/>
    </row>
    <row r="98" spans="1:4" s="55" customFormat="1" hidden="1" x14ac:dyDescent="0.2">
      <c r="A98" s="39"/>
      <c r="B98" s="35"/>
      <c r="C98" s="35"/>
      <c r="D98" s="35"/>
    </row>
    <row r="99" spans="1:4" s="55" customFormat="1" hidden="1" x14ac:dyDescent="0.2">
      <c r="A99" s="39"/>
      <c r="B99" s="35"/>
      <c r="C99" s="35"/>
      <c r="D99" s="35"/>
    </row>
    <row r="100" spans="1:4" hidden="1" x14ac:dyDescent="0.2"/>
    <row r="103" spans="1:4" ht="15" x14ac:dyDescent="0.2">
      <c r="A103" s="47" t="s">
        <v>282</v>
      </c>
      <c r="B103" s="48"/>
      <c r="C103" s="48"/>
      <c r="D103" s="48"/>
    </row>
    <row r="104" spans="1:4" ht="45.75" customHeight="1" x14ac:dyDescent="0.2">
      <c r="A104" s="328" t="s">
        <v>283</v>
      </c>
      <c r="B104" s="328"/>
      <c r="C104" s="328"/>
      <c r="D104" s="328"/>
    </row>
    <row r="105" spans="1:4" x14ac:dyDescent="0.2">
      <c r="A105" s="52"/>
      <c r="B105" s="67" t="str">
        <f>B5</f>
        <v>N-2</v>
      </c>
      <c r="C105" s="67" t="str">
        <f t="shared" ref="C105:D105" si="17">C5</f>
        <v>N-1</v>
      </c>
      <c r="D105" s="67" t="str">
        <f t="shared" si="17"/>
        <v>N</v>
      </c>
    </row>
    <row r="106" spans="1:4" x14ac:dyDescent="0.2">
      <c r="A106" s="68" t="s">
        <v>284</v>
      </c>
      <c r="B106" s="69">
        <v>0</v>
      </c>
      <c r="C106" s="69">
        <v>0</v>
      </c>
      <c r="D106" s="69">
        <v>0</v>
      </c>
    </row>
    <row r="107" spans="1:4" ht="25.5" x14ac:dyDescent="0.2">
      <c r="A107" s="68" t="s">
        <v>285</v>
      </c>
      <c r="B107" s="69">
        <v>0</v>
      </c>
      <c r="C107" s="69">
        <v>0</v>
      </c>
      <c r="D107" s="69">
        <v>0</v>
      </c>
    </row>
    <row r="108" spans="1:4" x14ac:dyDescent="0.2">
      <c r="A108" s="68" t="s">
        <v>286</v>
      </c>
      <c r="B108" s="69">
        <v>0</v>
      </c>
      <c r="C108" s="69">
        <v>0</v>
      </c>
      <c r="D108" s="69">
        <v>0</v>
      </c>
    </row>
    <row r="109" spans="1:4" x14ac:dyDescent="0.2">
      <c r="A109" s="68" t="s">
        <v>287</v>
      </c>
      <c r="B109" s="69">
        <v>0</v>
      </c>
      <c r="C109" s="69">
        <v>0</v>
      </c>
      <c r="D109" s="69">
        <v>0</v>
      </c>
    </row>
    <row r="110" spans="1:4" x14ac:dyDescent="0.2">
      <c r="A110" s="68" t="s">
        <v>288</v>
      </c>
      <c r="B110" s="69">
        <v>0</v>
      </c>
      <c r="C110" s="69">
        <v>0</v>
      </c>
      <c r="D110" s="69">
        <v>0</v>
      </c>
    </row>
    <row r="111" spans="1:4" x14ac:dyDescent="0.2">
      <c r="A111" s="68" t="s">
        <v>289</v>
      </c>
      <c r="B111" s="69">
        <v>0</v>
      </c>
      <c r="C111" s="69">
        <v>0</v>
      </c>
      <c r="D111" s="69">
        <v>0</v>
      </c>
    </row>
    <row r="112" spans="1:4" x14ac:dyDescent="0.2">
      <c r="A112" s="68" t="s">
        <v>2</v>
      </c>
      <c r="B112" s="69">
        <v>0</v>
      </c>
      <c r="C112" s="69">
        <v>0</v>
      </c>
      <c r="D112" s="69">
        <v>0</v>
      </c>
    </row>
    <row r="113" spans="1:4" x14ac:dyDescent="0.2">
      <c r="A113" s="52" t="s">
        <v>290</v>
      </c>
      <c r="B113" s="64">
        <f>SUM(B106:B112)</f>
        <v>0</v>
      </c>
      <c r="C113" s="64">
        <f>SUM(C106:C112)</f>
        <v>0</v>
      </c>
      <c r="D113" s="64">
        <f>SUM(D106:D112)</f>
        <v>0</v>
      </c>
    </row>
    <row r="114" spans="1:4" x14ac:dyDescent="0.2">
      <c r="A114" s="68" t="s">
        <v>291</v>
      </c>
      <c r="B114" s="69">
        <v>0</v>
      </c>
      <c r="C114" s="69">
        <v>0</v>
      </c>
      <c r="D114" s="69">
        <v>0</v>
      </c>
    </row>
    <row r="115" spans="1:4" x14ac:dyDescent="0.2">
      <c r="A115" s="68" t="s">
        <v>292</v>
      </c>
      <c r="B115" s="69">
        <v>0</v>
      </c>
      <c r="C115" s="69">
        <v>0</v>
      </c>
      <c r="D115" s="69">
        <v>0</v>
      </c>
    </row>
    <row r="116" spans="1:4" x14ac:dyDescent="0.2">
      <c r="A116" s="68" t="s">
        <v>293</v>
      </c>
      <c r="B116" s="69">
        <v>0</v>
      </c>
      <c r="C116" s="69">
        <v>0</v>
      </c>
      <c r="D116" s="69">
        <v>0</v>
      </c>
    </row>
    <row r="117" spans="1:4" x14ac:dyDescent="0.2">
      <c r="A117" s="68" t="s">
        <v>294</v>
      </c>
      <c r="B117" s="69">
        <v>0</v>
      </c>
      <c r="C117" s="69">
        <v>0</v>
      </c>
      <c r="D117" s="69">
        <v>0</v>
      </c>
    </row>
    <row r="118" spans="1:4" x14ac:dyDescent="0.2">
      <c r="A118" s="68" t="s">
        <v>295</v>
      </c>
      <c r="B118" s="69">
        <v>0</v>
      </c>
      <c r="C118" s="69">
        <v>0</v>
      </c>
      <c r="D118" s="69">
        <v>0</v>
      </c>
    </row>
    <row r="119" spans="1:4" x14ac:dyDescent="0.2">
      <c r="A119" s="70" t="s">
        <v>296</v>
      </c>
      <c r="B119" s="69">
        <v>0</v>
      </c>
      <c r="C119" s="69">
        <v>0</v>
      </c>
      <c r="D119" s="69">
        <v>0</v>
      </c>
    </row>
    <row r="120" spans="1:4" x14ac:dyDescent="0.2">
      <c r="A120" s="68" t="s">
        <v>297</v>
      </c>
      <c r="B120" s="69">
        <v>0</v>
      </c>
      <c r="C120" s="69">
        <v>0</v>
      </c>
      <c r="D120" s="69">
        <v>0</v>
      </c>
    </row>
    <row r="121" spans="1:4" x14ac:dyDescent="0.2">
      <c r="A121" s="70" t="s">
        <v>298</v>
      </c>
      <c r="B121" s="69">
        <v>0</v>
      </c>
      <c r="C121" s="69">
        <v>0</v>
      </c>
      <c r="D121" s="69">
        <v>0</v>
      </c>
    </row>
    <row r="122" spans="1:4" x14ac:dyDescent="0.2">
      <c r="A122" s="70" t="s">
        <v>299</v>
      </c>
      <c r="B122" s="69">
        <v>0</v>
      </c>
      <c r="C122" s="69">
        <v>0</v>
      </c>
      <c r="D122" s="69">
        <v>0</v>
      </c>
    </row>
    <row r="123" spans="1:4" x14ac:dyDescent="0.2">
      <c r="A123" s="70" t="s">
        <v>300</v>
      </c>
      <c r="B123" s="69">
        <v>0</v>
      </c>
      <c r="C123" s="69">
        <v>0</v>
      </c>
      <c r="D123" s="69">
        <v>0</v>
      </c>
    </row>
    <row r="124" spans="1:4" x14ac:dyDescent="0.2">
      <c r="A124" s="52" t="s">
        <v>301</v>
      </c>
      <c r="B124" s="64">
        <f>B114+B115+B116+B117-B118+B119+B120+B121+B122+B123</f>
        <v>0</v>
      </c>
      <c r="C124" s="64">
        <f t="shared" ref="C124:D124" si="18">C114+C115+C116+C117-C118+C119+C120+C121+C122+C123</f>
        <v>0</v>
      </c>
      <c r="D124" s="64">
        <f t="shared" si="18"/>
        <v>0</v>
      </c>
    </row>
    <row r="125" spans="1:4" x14ac:dyDescent="0.2">
      <c r="A125" s="52" t="s">
        <v>302</v>
      </c>
      <c r="B125" s="64">
        <f>B113-B124</f>
        <v>0</v>
      </c>
      <c r="C125" s="64">
        <f>C113-C124</f>
        <v>0</v>
      </c>
      <c r="D125" s="64">
        <f>D113-D124</f>
        <v>0</v>
      </c>
    </row>
    <row r="126" spans="1:4" x14ac:dyDescent="0.2">
      <c r="A126" s="68" t="s">
        <v>303</v>
      </c>
      <c r="B126" s="71" t="str">
        <f>IF(B113-B124&gt;0,B113-B124,"")</f>
        <v/>
      </c>
      <c r="C126" s="71" t="str">
        <f>IF(C113-C124&gt;0,C113-C124,"")</f>
        <v/>
      </c>
      <c r="D126" s="71" t="str">
        <f t="shared" ref="D126" si="19">IF(D113-D124&gt;0,D113-D124,"")</f>
        <v/>
      </c>
    </row>
    <row r="127" spans="1:4" x14ac:dyDescent="0.2">
      <c r="A127" s="68" t="s">
        <v>304</v>
      </c>
      <c r="B127" s="71" t="str">
        <f>IF(B113-B124&lt;0,-B113+B124,"")</f>
        <v/>
      </c>
      <c r="C127" s="71" t="str">
        <f t="shared" ref="C127:D127" si="20">IF(C113-C124&lt;0,-C113+C124,"")</f>
        <v/>
      </c>
      <c r="D127" s="71" t="str">
        <f t="shared" si="20"/>
        <v/>
      </c>
    </row>
    <row r="128" spans="1:4" x14ac:dyDescent="0.2">
      <c r="A128" s="68" t="s">
        <v>305</v>
      </c>
      <c r="B128" s="69">
        <v>0</v>
      </c>
      <c r="C128" s="69">
        <v>0</v>
      </c>
      <c r="D128" s="69">
        <v>0</v>
      </c>
    </row>
    <row r="129" spans="1:4" x14ac:dyDescent="0.2">
      <c r="A129" s="68" t="s">
        <v>306</v>
      </c>
      <c r="B129" s="69">
        <v>0</v>
      </c>
      <c r="C129" s="69">
        <v>0</v>
      </c>
      <c r="D129" s="69">
        <v>0</v>
      </c>
    </row>
    <row r="130" spans="1:4" x14ac:dyDescent="0.2">
      <c r="A130" s="68" t="s">
        <v>307</v>
      </c>
      <c r="B130" s="69">
        <v>0</v>
      </c>
      <c r="C130" s="69">
        <v>0</v>
      </c>
      <c r="D130" s="69">
        <v>0</v>
      </c>
    </row>
    <row r="131" spans="1:4" x14ac:dyDescent="0.2">
      <c r="A131" s="68" t="s">
        <v>308</v>
      </c>
      <c r="B131" s="69">
        <v>0</v>
      </c>
      <c r="C131" s="69">
        <v>0</v>
      </c>
      <c r="D131" s="69">
        <v>0</v>
      </c>
    </row>
    <row r="132" spans="1:4" x14ac:dyDescent="0.2">
      <c r="A132" s="52" t="s">
        <v>0</v>
      </c>
      <c r="B132" s="72">
        <f>B131+B130+B129+B128</f>
        <v>0</v>
      </c>
      <c r="C132" s="72">
        <f>C131+C130+C129+C128</f>
        <v>0</v>
      </c>
      <c r="D132" s="72">
        <f t="shared" ref="D132" si="21">D131+D130+D129+D128</f>
        <v>0</v>
      </c>
    </row>
    <row r="133" spans="1:4" ht="25.5" x14ac:dyDescent="0.2">
      <c r="A133" s="70" t="s">
        <v>309</v>
      </c>
      <c r="B133" s="69">
        <v>0</v>
      </c>
      <c r="C133" s="69">
        <v>0</v>
      </c>
      <c r="D133" s="69">
        <v>0</v>
      </c>
    </row>
    <row r="134" spans="1:4" x14ac:dyDescent="0.2">
      <c r="A134" s="68" t="s">
        <v>310</v>
      </c>
      <c r="B134" s="69">
        <v>0</v>
      </c>
      <c r="C134" s="69">
        <v>0</v>
      </c>
      <c r="D134" s="69">
        <v>0</v>
      </c>
    </row>
    <row r="135" spans="1:4" x14ac:dyDescent="0.2">
      <c r="A135" s="70" t="s">
        <v>311</v>
      </c>
      <c r="B135" s="69">
        <v>0</v>
      </c>
      <c r="C135" s="69">
        <v>0</v>
      </c>
      <c r="D135" s="69">
        <v>0</v>
      </c>
    </row>
    <row r="136" spans="1:4" x14ac:dyDescent="0.2">
      <c r="A136" s="52" t="s">
        <v>1</v>
      </c>
      <c r="B136" s="64">
        <f>SUM(B133:B135)</f>
        <v>0</v>
      </c>
      <c r="C136" s="64">
        <f t="shared" ref="C136:D136" si="22">SUM(C133:C135)</f>
        <v>0</v>
      </c>
      <c r="D136" s="64">
        <f t="shared" si="22"/>
        <v>0</v>
      </c>
    </row>
    <row r="137" spans="1:4" x14ac:dyDescent="0.2">
      <c r="A137" s="52" t="s">
        <v>312</v>
      </c>
      <c r="B137" s="64">
        <f>B132-B136</f>
        <v>0</v>
      </c>
      <c r="C137" s="64">
        <f>C132-C136</f>
        <v>0</v>
      </c>
      <c r="D137" s="64">
        <f t="shared" ref="D137" si="23">D132-D136</f>
        <v>0</v>
      </c>
    </row>
    <row r="138" spans="1:4" x14ac:dyDescent="0.2">
      <c r="A138" s="68" t="s">
        <v>313</v>
      </c>
      <c r="B138" s="71" t="str">
        <f>IF(B132-B136&gt;0,B132-B136,"")</f>
        <v/>
      </c>
      <c r="C138" s="71" t="str">
        <f t="shared" ref="C138:D138" si="24">IF(C132-C136&gt;0,C132-C136,"")</f>
        <v/>
      </c>
      <c r="D138" s="71" t="str">
        <f t="shared" si="24"/>
        <v/>
      </c>
    </row>
    <row r="139" spans="1:4" x14ac:dyDescent="0.2">
      <c r="A139" s="68" t="s">
        <v>314</v>
      </c>
      <c r="B139" s="71" t="str">
        <f>IF(B132-B136&lt;0,-B132+B136,"")</f>
        <v/>
      </c>
      <c r="C139" s="71" t="str">
        <f t="shared" ref="C139:D139" si="25">IF(C132-C136&lt;0,-C132+C136,"")</f>
        <v/>
      </c>
      <c r="D139" s="71" t="str">
        <f t="shared" si="25"/>
        <v/>
      </c>
    </row>
    <row r="140" spans="1:4" x14ac:dyDescent="0.2">
      <c r="A140" s="52" t="s">
        <v>315</v>
      </c>
      <c r="B140" s="64">
        <f>B125+B137</f>
        <v>0</v>
      </c>
      <c r="C140" s="64">
        <f t="shared" ref="C140:D140" si="26">C125+C137</f>
        <v>0</v>
      </c>
      <c r="D140" s="64">
        <f t="shared" si="26"/>
        <v>0</v>
      </c>
    </row>
    <row r="141" spans="1:4" x14ac:dyDescent="0.2">
      <c r="A141" s="68" t="s">
        <v>316</v>
      </c>
      <c r="B141" s="71" t="str">
        <f>IF(B125+B137&gt;0,B125+B137,"")</f>
        <v/>
      </c>
      <c r="C141" s="71" t="str">
        <f t="shared" ref="C141:D141" si="27">IF(C125+C137&gt;0,C125+C137,"")</f>
        <v/>
      </c>
      <c r="D141" s="71" t="str">
        <f t="shared" si="27"/>
        <v/>
      </c>
    </row>
    <row r="142" spans="1:4" x14ac:dyDescent="0.2">
      <c r="A142" s="68" t="s">
        <v>317</v>
      </c>
      <c r="B142" s="71" t="str">
        <f>IF(B125+B137&lt;0,-B125-B137,"")</f>
        <v/>
      </c>
      <c r="C142" s="71" t="str">
        <f t="shared" ref="C142:D142" si="28">IF(C125+C137&lt;0,-C125-C137,"")</f>
        <v/>
      </c>
      <c r="D142" s="71" t="str">
        <f t="shared" si="28"/>
        <v/>
      </c>
    </row>
    <row r="143" spans="1:4" hidden="1" x14ac:dyDescent="0.2">
      <c r="A143" s="52" t="s">
        <v>318</v>
      </c>
      <c r="B143" s="73">
        <v>0</v>
      </c>
      <c r="C143" s="73">
        <v>0</v>
      </c>
      <c r="D143" s="73">
        <v>0</v>
      </c>
    </row>
    <row r="144" spans="1:4" hidden="1" x14ac:dyDescent="0.2">
      <c r="A144" s="52" t="s">
        <v>319</v>
      </c>
      <c r="B144" s="73">
        <v>0</v>
      </c>
      <c r="C144" s="73">
        <v>0</v>
      </c>
      <c r="D144" s="73">
        <v>0</v>
      </c>
    </row>
    <row r="145" spans="1:4" hidden="1" x14ac:dyDescent="0.2">
      <c r="A145" s="52" t="s">
        <v>320</v>
      </c>
      <c r="B145" s="64">
        <f>B143-B144</f>
        <v>0</v>
      </c>
      <c r="C145" s="64">
        <f t="shared" ref="C145:D145" si="29">C143-C144</f>
        <v>0</v>
      </c>
      <c r="D145" s="64">
        <f t="shared" si="29"/>
        <v>0</v>
      </c>
    </row>
    <row r="146" spans="1:4" hidden="1" x14ac:dyDescent="0.2">
      <c r="A146" s="68" t="s">
        <v>321</v>
      </c>
      <c r="B146" s="71" t="str">
        <f>IF(B143-B144&gt;0,B143-B144,"")</f>
        <v/>
      </c>
      <c r="C146" s="71" t="str">
        <f t="shared" ref="C146:D146" si="30">IF(C143-C144&gt;0,C143-C144,"")</f>
        <v/>
      </c>
      <c r="D146" s="71" t="str">
        <f t="shared" si="30"/>
        <v/>
      </c>
    </row>
    <row r="147" spans="1:4" hidden="1" x14ac:dyDescent="0.2">
      <c r="A147" s="68" t="s">
        <v>322</v>
      </c>
      <c r="B147" s="71" t="str">
        <f>IF(B143-B144&lt;0,-B143+B144,"")</f>
        <v/>
      </c>
      <c r="C147" s="71" t="str">
        <f t="shared" ref="C147:D147" si="31">IF(C143-C144&lt;0,-C143+C144,"")</f>
        <v/>
      </c>
      <c r="D147" s="71" t="str">
        <f t="shared" si="31"/>
        <v/>
      </c>
    </row>
    <row r="148" spans="1:4" x14ac:dyDescent="0.2">
      <c r="A148" s="52" t="s">
        <v>323</v>
      </c>
      <c r="B148" s="64">
        <f>B113+B132+B143</f>
        <v>0</v>
      </c>
      <c r="C148" s="64">
        <f t="shared" ref="C148:D148" si="32">C113+C132+C143</f>
        <v>0</v>
      </c>
      <c r="D148" s="64">
        <f t="shared" si="32"/>
        <v>0</v>
      </c>
    </row>
    <row r="149" spans="1:4" x14ac:dyDescent="0.2">
      <c r="A149" s="52" t="s">
        <v>324</v>
      </c>
      <c r="B149" s="64">
        <f>B124+B136+B144</f>
        <v>0</v>
      </c>
      <c r="C149" s="64">
        <f t="shared" ref="C149:D149" si="33">C124+C136+C144</f>
        <v>0</v>
      </c>
      <c r="D149" s="64">
        <f t="shared" si="33"/>
        <v>0</v>
      </c>
    </row>
    <row r="150" spans="1:4" x14ac:dyDescent="0.2">
      <c r="A150" s="52" t="s">
        <v>325</v>
      </c>
      <c r="B150" s="64">
        <f>B148-B149</f>
        <v>0</v>
      </c>
      <c r="C150" s="64">
        <f t="shared" ref="C150:D150" si="34">C148-C149</f>
        <v>0</v>
      </c>
      <c r="D150" s="64">
        <f t="shared" si="34"/>
        <v>0</v>
      </c>
    </row>
    <row r="151" spans="1:4" x14ac:dyDescent="0.2">
      <c r="A151" s="68" t="s">
        <v>326</v>
      </c>
      <c r="B151" s="71" t="str">
        <f>IF(B148-B149&gt;0,B148-B149,"")</f>
        <v/>
      </c>
      <c r="C151" s="71" t="str">
        <f t="shared" ref="C151:D151" si="35">IF(C148-C149&gt;0,C148-C149,"")</f>
        <v/>
      </c>
      <c r="D151" s="71" t="str">
        <f t="shared" si="35"/>
        <v/>
      </c>
    </row>
    <row r="152" spans="1:4" x14ac:dyDescent="0.2">
      <c r="A152" s="68" t="s">
        <v>327</v>
      </c>
      <c r="B152" s="71" t="str">
        <f>IF(B148-B149&lt;0,-B148+B149,"")</f>
        <v/>
      </c>
      <c r="C152" s="71" t="str">
        <f t="shared" ref="C152:D152" si="36">IF(C148-C149&lt;0,-C148+C149,"")</f>
        <v/>
      </c>
      <c r="D152" s="71" t="str">
        <f t="shared" si="36"/>
        <v/>
      </c>
    </row>
    <row r="153" spans="1:4" x14ac:dyDescent="0.2">
      <c r="A153" s="68" t="s">
        <v>328</v>
      </c>
      <c r="B153" s="69">
        <v>0</v>
      </c>
      <c r="C153" s="69">
        <v>0</v>
      </c>
      <c r="D153" s="69">
        <v>0</v>
      </c>
    </row>
    <row r="154" spans="1:4" x14ac:dyDescent="0.2">
      <c r="A154" s="68" t="s">
        <v>329</v>
      </c>
      <c r="B154" s="69">
        <v>0</v>
      </c>
      <c r="C154" s="69">
        <v>0</v>
      </c>
      <c r="D154" s="69">
        <v>0</v>
      </c>
    </row>
    <row r="155" spans="1:4" x14ac:dyDescent="0.2">
      <c r="A155" s="52" t="s">
        <v>330</v>
      </c>
      <c r="B155" s="64">
        <f t="shared" ref="B155:C155" si="37">B150-B153-B154</f>
        <v>0</v>
      </c>
      <c r="C155" s="64">
        <f t="shared" si="37"/>
        <v>0</v>
      </c>
      <c r="D155" s="64">
        <f>D150-D153-D154</f>
        <v>0</v>
      </c>
    </row>
    <row r="156" spans="1:4" x14ac:dyDescent="0.2">
      <c r="A156" s="68" t="s">
        <v>331</v>
      </c>
      <c r="B156" s="71">
        <f>IF(B155&gt;=0,B155,"")</f>
        <v>0</v>
      </c>
      <c r="C156" s="71">
        <f t="shared" ref="C156:D156" si="38">IF(C155&gt;=0,C155,"")</f>
        <v>0</v>
      </c>
      <c r="D156" s="71">
        <f t="shared" si="38"/>
        <v>0</v>
      </c>
    </row>
    <row r="157" spans="1:4" x14ac:dyDescent="0.2">
      <c r="A157" s="68" t="s">
        <v>332</v>
      </c>
      <c r="B157" s="71" t="str">
        <f>IF(B155&lt;0,-B155,"")</f>
        <v/>
      </c>
      <c r="C157" s="71" t="str">
        <f t="shared" ref="C157:D157" si="39">IF(C155&lt;0,-C155,"")</f>
        <v/>
      </c>
      <c r="D157" s="71" t="str">
        <f t="shared" si="39"/>
        <v/>
      </c>
    </row>
    <row r="161" spans="1:5" ht="15" x14ac:dyDescent="0.2">
      <c r="A161" s="74" t="s">
        <v>333</v>
      </c>
      <c r="B161" s="74"/>
      <c r="C161" s="74"/>
      <c r="D161" s="74"/>
      <c r="E161" s="75"/>
    </row>
    <row r="162" spans="1:5" x14ac:dyDescent="0.2">
      <c r="A162" s="76"/>
      <c r="B162" s="76"/>
      <c r="C162" s="76"/>
      <c r="D162" s="76"/>
      <c r="E162" s="76"/>
    </row>
    <row r="163" spans="1:5" ht="27" customHeight="1" x14ac:dyDescent="0.2">
      <c r="A163" s="329" t="s">
        <v>334</v>
      </c>
      <c r="B163" s="329"/>
      <c r="C163" s="329"/>
      <c r="D163" s="329"/>
      <c r="E163" s="329"/>
    </row>
    <row r="164" spans="1:5" ht="39.75" customHeight="1" x14ac:dyDescent="0.2">
      <c r="A164" s="329" t="s">
        <v>335</v>
      </c>
      <c r="B164" s="329"/>
      <c r="C164" s="329"/>
      <c r="D164" s="329"/>
      <c r="E164" s="77"/>
    </row>
    <row r="166" spans="1:5" ht="55.5" customHeight="1" x14ac:dyDescent="0.2">
      <c r="A166" s="330" t="s">
        <v>336</v>
      </c>
      <c r="B166" s="330"/>
      <c r="C166" s="330"/>
      <c r="D166" s="330"/>
    </row>
    <row r="167" spans="1:5" x14ac:dyDescent="0.2">
      <c r="A167" s="326" t="s">
        <v>337</v>
      </c>
      <c r="B167" s="326"/>
      <c r="C167" s="326"/>
      <c r="D167" s="326"/>
    </row>
    <row r="168" spans="1:5" x14ac:dyDescent="0.2">
      <c r="A168" s="78" t="s">
        <v>338</v>
      </c>
      <c r="B168" s="78">
        <f>D82</f>
        <v>0</v>
      </c>
      <c r="C168" s="78"/>
      <c r="D168" s="78"/>
    </row>
    <row r="169" spans="1:5" x14ac:dyDescent="0.2">
      <c r="A169" s="78" t="s">
        <v>339</v>
      </c>
      <c r="B169" s="78">
        <f>D85</f>
        <v>0</v>
      </c>
      <c r="C169" s="78"/>
      <c r="D169" s="78"/>
    </row>
    <row r="170" spans="1:5" x14ac:dyDescent="0.2">
      <c r="A170" s="79" t="s">
        <v>340</v>
      </c>
      <c r="B170" s="80">
        <f>B168+B169</f>
        <v>0</v>
      </c>
      <c r="C170" s="79"/>
      <c r="D170" s="79"/>
    </row>
    <row r="171" spans="1:5" ht="12.75" customHeight="1" x14ac:dyDescent="0.2">
      <c r="A171" s="332" t="s">
        <v>341</v>
      </c>
      <c r="B171" s="332"/>
      <c r="C171" s="332"/>
      <c r="D171" s="332"/>
    </row>
    <row r="172" spans="1:5" ht="30.75" customHeight="1" x14ac:dyDescent="0.2">
      <c r="A172" s="333" t="s">
        <v>342</v>
      </c>
      <c r="B172" s="333"/>
      <c r="C172" s="333"/>
      <c r="D172" s="333"/>
    </row>
    <row r="173" spans="1:5" x14ac:dyDescent="0.2">
      <c r="A173" s="78" t="s">
        <v>343</v>
      </c>
      <c r="B173" s="78">
        <f>D69</f>
        <v>0</v>
      </c>
      <c r="C173" s="78"/>
      <c r="D173" s="78"/>
    </row>
    <row r="174" spans="1:5" x14ac:dyDescent="0.2">
      <c r="A174" s="78" t="s">
        <v>344</v>
      </c>
      <c r="B174" s="78">
        <f>D74</f>
        <v>0</v>
      </c>
      <c r="C174" s="78"/>
      <c r="D174" s="78"/>
    </row>
    <row r="175" spans="1:5" x14ac:dyDescent="0.2">
      <c r="A175" s="81" t="s">
        <v>345</v>
      </c>
      <c r="B175" s="78">
        <f>D75</f>
        <v>0</v>
      </c>
      <c r="C175" s="81"/>
      <c r="D175" s="81"/>
    </row>
    <row r="176" spans="1:5" x14ac:dyDescent="0.2">
      <c r="A176" s="81" t="s">
        <v>346</v>
      </c>
      <c r="B176" s="81">
        <f>D78</f>
        <v>0</v>
      </c>
      <c r="C176" s="81"/>
      <c r="D176" s="81"/>
    </row>
    <row r="177" spans="1:4" x14ac:dyDescent="0.2">
      <c r="A177" s="82" t="s">
        <v>347</v>
      </c>
      <c r="B177" s="80">
        <f>B170+SUM(B174:B176)</f>
        <v>0</v>
      </c>
      <c r="C177" s="82"/>
      <c r="D177" s="82"/>
    </row>
    <row r="178" spans="1:4" ht="27.75" customHeight="1" x14ac:dyDescent="0.2">
      <c r="A178" s="334" t="s">
        <v>348</v>
      </c>
      <c r="B178" s="334"/>
      <c r="C178" s="334"/>
      <c r="D178" s="334"/>
    </row>
    <row r="179" spans="1:4" ht="28.5" customHeight="1" x14ac:dyDescent="0.2">
      <c r="A179" s="83" t="s">
        <v>349</v>
      </c>
      <c r="B179" s="335" t="str">
        <f>CONCATENATE("Solicitantul ",IF(B170&gt;=0,"nu ",IF(B177&gt;=0,"nu ", IF(ABS(B177)&gt;B173/2,"","nu "))),"se încadrează în categoria întreprinderilor în dificultate")</f>
        <v>Solicitantul nu se încadrează în categoria întreprinderilor în dificultate</v>
      </c>
      <c r="C179" s="335"/>
      <c r="D179" s="335"/>
    </row>
    <row r="180" spans="1:4" x14ac:dyDescent="0.2">
      <c r="A180" s="84"/>
      <c r="B180" s="84"/>
      <c r="C180" s="84"/>
      <c r="D180" s="84"/>
    </row>
    <row r="181" spans="1:4" ht="28.5" customHeight="1" x14ac:dyDescent="0.2">
      <c r="A181" s="330" t="s">
        <v>350</v>
      </c>
      <c r="B181" s="330"/>
      <c r="C181" s="330"/>
      <c r="D181" s="330"/>
    </row>
    <row r="182" spans="1:4" ht="32.25" customHeight="1" x14ac:dyDescent="0.2">
      <c r="A182" s="336" t="s">
        <v>351</v>
      </c>
      <c r="B182" s="336"/>
      <c r="C182" s="336"/>
      <c r="D182" s="336"/>
    </row>
    <row r="183" spans="1:4" ht="30.75" customHeight="1" x14ac:dyDescent="0.2">
      <c r="A183" s="336" t="s">
        <v>352</v>
      </c>
      <c r="B183" s="336"/>
      <c r="C183" s="336"/>
      <c r="D183" s="336"/>
    </row>
    <row r="184" spans="1:4" ht="30" customHeight="1" x14ac:dyDescent="0.2">
      <c r="A184" s="336" t="s">
        <v>353</v>
      </c>
      <c r="B184" s="336"/>
      <c r="C184" s="336"/>
      <c r="D184" s="336"/>
    </row>
    <row r="185" spans="1:4" x14ac:dyDescent="0.2">
      <c r="A185" s="85" t="s">
        <v>354</v>
      </c>
      <c r="B185"/>
      <c r="C185"/>
      <c r="D185"/>
    </row>
    <row r="186" spans="1:4" x14ac:dyDescent="0.2">
      <c r="A186" s="85" t="s">
        <v>355</v>
      </c>
      <c r="B186"/>
      <c r="C186"/>
      <c r="D186"/>
    </row>
    <row r="187" spans="1:4" ht="20.25" customHeight="1" x14ac:dyDescent="0.2">
      <c r="A187" s="337" t="s">
        <v>356</v>
      </c>
      <c r="B187" s="337"/>
      <c r="C187" s="337"/>
      <c r="D187" s="337"/>
    </row>
    <row r="188" spans="1:4" ht="22.5" customHeight="1" x14ac:dyDescent="0.2">
      <c r="A188" s="337" t="s">
        <v>357</v>
      </c>
      <c r="B188" s="337"/>
      <c r="C188" s="337"/>
      <c r="D188" s="337"/>
    </row>
    <row r="189" spans="1:4" x14ac:dyDescent="0.2">
      <c r="A189" s="85" t="s">
        <v>358</v>
      </c>
      <c r="B189"/>
      <c r="C189"/>
      <c r="D189"/>
    </row>
    <row r="190" spans="1:4" x14ac:dyDescent="0.2">
      <c r="A190" s="85" t="s">
        <v>359</v>
      </c>
      <c r="B190"/>
      <c r="C190"/>
      <c r="D190"/>
    </row>
    <row r="191" spans="1:4" ht="32.25" customHeight="1" x14ac:dyDescent="0.2">
      <c r="A191" s="331" t="s">
        <v>360</v>
      </c>
      <c r="B191" s="331"/>
      <c r="C191" s="331"/>
      <c r="D191" s="331"/>
    </row>
    <row r="192" spans="1:4" ht="27.75" customHeight="1" x14ac:dyDescent="0.2">
      <c r="A192" s="331" t="s">
        <v>361</v>
      </c>
      <c r="B192" s="331"/>
      <c r="C192" s="331"/>
      <c r="D192" s="331"/>
    </row>
    <row r="193" spans="1:4" x14ac:dyDescent="0.2">
      <c r="A193" s="85"/>
      <c r="B193"/>
      <c r="C193"/>
      <c r="D193"/>
    </row>
    <row r="194" spans="1:4" ht="21.75" customHeight="1" thickBot="1" x14ac:dyDescent="0.25">
      <c r="A194" s="331" t="s">
        <v>362</v>
      </c>
      <c r="B194" s="331"/>
      <c r="C194" s="331"/>
      <c r="D194" s="331"/>
    </row>
    <row r="195" spans="1:4" ht="13.5" thickBot="1" x14ac:dyDescent="0.25">
      <c r="A195" s="86"/>
      <c r="B195" s="86" t="s">
        <v>202</v>
      </c>
      <c r="C195" s="87" t="s">
        <v>201</v>
      </c>
      <c r="D195" s="88"/>
    </row>
    <row r="196" spans="1:4" ht="13.5" thickBot="1" x14ac:dyDescent="0.25">
      <c r="A196" s="89" t="s">
        <v>363</v>
      </c>
      <c r="B196" s="90">
        <f>C42</f>
        <v>0</v>
      </c>
      <c r="C196" s="91">
        <f>D42</f>
        <v>0</v>
      </c>
      <c r="D196" s="92">
        <v>1</v>
      </c>
    </row>
    <row r="197" spans="1:4" ht="13.5" thickBot="1" x14ac:dyDescent="0.25">
      <c r="A197" s="89" t="s">
        <v>364</v>
      </c>
      <c r="B197" s="90">
        <f>C54</f>
        <v>0</v>
      </c>
      <c r="C197" s="90">
        <f>D54</f>
        <v>0</v>
      </c>
      <c r="D197" s="92">
        <v>2</v>
      </c>
    </row>
    <row r="198" spans="1:4" ht="13.5" thickBot="1" x14ac:dyDescent="0.25">
      <c r="A198" s="89" t="s">
        <v>365</v>
      </c>
      <c r="B198" s="90">
        <f>B196+B197</f>
        <v>0</v>
      </c>
      <c r="C198" s="90">
        <f>C196+C197</f>
        <v>0</v>
      </c>
      <c r="D198" s="92">
        <v>3</v>
      </c>
    </row>
    <row r="199" spans="1:4" ht="13.5" thickBot="1" x14ac:dyDescent="0.25">
      <c r="A199" s="89" t="s">
        <v>366</v>
      </c>
      <c r="B199" s="90">
        <f>C89</f>
        <v>0</v>
      </c>
      <c r="C199" s="90">
        <f>D89</f>
        <v>0</v>
      </c>
      <c r="D199" s="92">
        <v>4</v>
      </c>
    </row>
    <row r="200" spans="1:4" x14ac:dyDescent="0.2">
      <c r="A200" s="93" t="s">
        <v>367</v>
      </c>
      <c r="B200" s="339" t="e">
        <f>B198/B199</f>
        <v>#DIV/0!</v>
      </c>
      <c r="C200" s="339" t="e">
        <f>C198/C199</f>
        <v>#DIV/0!</v>
      </c>
      <c r="D200" s="341" t="s">
        <v>368</v>
      </c>
    </row>
    <row r="201" spans="1:4" ht="15" thickBot="1" x14ac:dyDescent="0.25">
      <c r="A201" s="89" t="s">
        <v>369</v>
      </c>
      <c r="B201" s="340"/>
      <c r="C201" s="340"/>
      <c r="D201" s="342"/>
    </row>
    <row r="202" spans="1:4" ht="13.5" thickBot="1" x14ac:dyDescent="0.25">
      <c r="A202" s="94" t="s">
        <v>370</v>
      </c>
      <c r="B202" s="95" t="s">
        <v>371</v>
      </c>
      <c r="C202" s="96" t="s">
        <v>372</v>
      </c>
      <c r="D202" s="343"/>
    </row>
    <row r="203" spans="1:4" ht="15" thickBot="1" x14ac:dyDescent="0.25">
      <c r="A203" s="89" t="s">
        <v>373</v>
      </c>
      <c r="B203" s="97">
        <f>C155</f>
        <v>0</v>
      </c>
      <c r="C203" s="97">
        <f>D155</f>
        <v>0</v>
      </c>
      <c r="D203" s="92">
        <v>5</v>
      </c>
    </row>
    <row r="204" spans="1:4" ht="13.5" thickBot="1" x14ac:dyDescent="0.25">
      <c r="A204" s="89" t="s">
        <v>374</v>
      </c>
      <c r="B204" s="90">
        <f>C153+C154</f>
        <v>0</v>
      </c>
      <c r="C204" s="90">
        <f>D153+D154</f>
        <v>0</v>
      </c>
      <c r="D204" s="92">
        <v>6</v>
      </c>
    </row>
    <row r="205" spans="1:4" ht="13.5" thickBot="1" x14ac:dyDescent="0.25">
      <c r="A205" s="89" t="s">
        <v>375</v>
      </c>
      <c r="B205" s="97">
        <f>C134</f>
        <v>0</v>
      </c>
      <c r="C205" s="97">
        <f>D134</f>
        <v>0</v>
      </c>
      <c r="D205" s="92">
        <v>7</v>
      </c>
    </row>
    <row r="206" spans="1:4" ht="13.5" thickBot="1" x14ac:dyDescent="0.25">
      <c r="A206" s="89" t="s">
        <v>376</v>
      </c>
      <c r="B206" s="98">
        <f>C120+C121+C123+C133</f>
        <v>0</v>
      </c>
      <c r="C206" s="98">
        <f>D120+D121+D123+D133</f>
        <v>0</v>
      </c>
      <c r="D206" s="92">
        <v>8</v>
      </c>
    </row>
    <row r="207" spans="1:4" ht="36.75" customHeight="1" thickBot="1" x14ac:dyDescent="0.25">
      <c r="A207" s="99" t="s">
        <v>377</v>
      </c>
      <c r="B207" s="97">
        <f>B203+B204+B205+B206</f>
        <v>0</v>
      </c>
      <c r="C207" s="97">
        <f>C203+C204+C205+C206</f>
        <v>0</v>
      </c>
      <c r="D207" s="92">
        <v>9</v>
      </c>
    </row>
    <row r="208" spans="1:4" x14ac:dyDescent="0.2">
      <c r="A208" s="93" t="s">
        <v>378</v>
      </c>
      <c r="B208" s="339" t="e">
        <f>B207/B205</f>
        <v>#DIV/0!</v>
      </c>
      <c r="C208" s="339" t="e">
        <f>C207/C205</f>
        <v>#DIV/0!</v>
      </c>
      <c r="D208" s="341" t="s">
        <v>379</v>
      </c>
    </row>
    <row r="209" spans="1:4" ht="15" thickBot="1" x14ac:dyDescent="0.25">
      <c r="A209" s="89" t="s">
        <v>380</v>
      </c>
      <c r="B209" s="340"/>
      <c r="C209" s="340"/>
      <c r="D209" s="342"/>
    </row>
    <row r="210" spans="1:4" ht="22.5" customHeight="1" thickBot="1" x14ac:dyDescent="0.25">
      <c r="A210" s="100" t="s">
        <v>355</v>
      </c>
      <c r="B210" s="95" t="s">
        <v>372</v>
      </c>
      <c r="C210" s="96" t="s">
        <v>381</v>
      </c>
      <c r="D210" s="343"/>
    </row>
    <row r="211" spans="1:4" ht="34.5" customHeight="1" x14ac:dyDescent="0.2">
      <c r="A211" s="338" t="s">
        <v>382</v>
      </c>
      <c r="B211" s="338"/>
      <c r="C211" s="338"/>
      <c r="D211" s="338"/>
    </row>
  </sheetData>
  <sheetProtection algorithmName="SHA-512" hashValue="txTvakA88NsOhyDg09ZLdIvLTaM6QVtOMFGODsW31m6UhICzgeXix53uHsudd/vG6tDuOy7Woq72XF7N67kFEw==" saltValue="7aqQUzZvn6nDFtSxDgi1Vw==" spinCount="100000" sheet="1" objects="1" scenarios="1" formatColumns="0" formatRows="0"/>
  <mergeCells count="27">
    <mergeCell ref="A211:D211"/>
    <mergeCell ref="A194:D194"/>
    <mergeCell ref="B200:B201"/>
    <mergeCell ref="C200:C201"/>
    <mergeCell ref="D200:D202"/>
    <mergeCell ref="B208:B209"/>
    <mergeCell ref="C208:C209"/>
    <mergeCell ref="D208:D210"/>
    <mergeCell ref="A192:D192"/>
    <mergeCell ref="A171:D171"/>
    <mergeCell ref="A172:D172"/>
    <mergeCell ref="A178:D178"/>
    <mergeCell ref="B179:D179"/>
    <mergeCell ref="A181:D181"/>
    <mergeCell ref="A182:D182"/>
    <mergeCell ref="A183:D183"/>
    <mergeCell ref="A184:D184"/>
    <mergeCell ref="A187:D187"/>
    <mergeCell ref="A188:D188"/>
    <mergeCell ref="A191:D191"/>
    <mergeCell ref="A167:D167"/>
    <mergeCell ref="A1:D1"/>
    <mergeCell ref="A3:D3"/>
    <mergeCell ref="A104:D104"/>
    <mergeCell ref="A163:E163"/>
    <mergeCell ref="A164:D164"/>
    <mergeCell ref="A166:D166"/>
  </mergeCells>
  <pageMargins left="0.7" right="0.7" top="0.75" bottom="0.75" header="0.3" footer="0.3"/>
  <pageSetup paperSize="9" scale="85"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62"/>
  <sheetViews>
    <sheetView workbookViewId="0">
      <selection activeCell="D119" sqref="D119"/>
    </sheetView>
  </sheetViews>
  <sheetFormatPr defaultColWidth="9.140625" defaultRowHeight="12.75" x14ac:dyDescent="0.2"/>
  <cols>
    <col min="1" max="1" width="48.7109375" style="160" customWidth="1"/>
    <col min="2" max="2" width="21.28515625" style="130" customWidth="1"/>
    <col min="3" max="3" width="20" style="130" customWidth="1"/>
    <col min="4" max="4" width="16.140625" style="130" customWidth="1"/>
    <col min="5" max="16384" width="9.140625" style="109"/>
  </cols>
  <sheetData>
    <row r="1" spans="1:4" s="104" customFormat="1" ht="77.25" customHeight="1" x14ac:dyDescent="0.2">
      <c r="A1" s="327" t="s">
        <v>711</v>
      </c>
      <c r="B1" s="327"/>
      <c r="C1" s="327"/>
      <c r="D1" s="327"/>
    </row>
    <row r="2" spans="1:4" s="104" customFormat="1" x14ac:dyDescent="0.2">
      <c r="A2" s="102" t="s">
        <v>383</v>
      </c>
      <c r="B2" s="103"/>
      <c r="C2" s="103"/>
      <c r="D2" s="103"/>
    </row>
    <row r="3" spans="1:4" s="104" customFormat="1" x14ac:dyDescent="0.2">
      <c r="A3" s="345" t="s">
        <v>384</v>
      </c>
      <c r="B3" s="345"/>
      <c r="C3" s="345"/>
      <c r="D3" s="345"/>
    </row>
    <row r="4" spans="1:4" s="104" customFormat="1" x14ac:dyDescent="0.2">
      <c r="A4" s="105"/>
      <c r="B4" s="103"/>
      <c r="C4" s="103"/>
      <c r="D4" s="103"/>
    </row>
    <row r="5" spans="1:4" s="104" customFormat="1" x14ac:dyDescent="0.2">
      <c r="A5" s="106"/>
      <c r="B5" s="103"/>
      <c r="C5" s="103"/>
      <c r="D5" s="103"/>
    </row>
    <row r="6" spans="1:4" s="104" customFormat="1" x14ac:dyDescent="0.2">
      <c r="A6" s="344" t="s">
        <v>385</v>
      </c>
      <c r="B6" s="344"/>
      <c r="C6" s="344"/>
      <c r="D6" s="344"/>
    </row>
    <row r="7" spans="1:4" s="104" customFormat="1" x14ac:dyDescent="0.2">
      <c r="A7" s="104" t="s">
        <v>386</v>
      </c>
      <c r="B7" s="103"/>
      <c r="C7" s="103"/>
      <c r="D7" s="103"/>
    </row>
    <row r="8" spans="1:4" s="104" customFormat="1" ht="18.75" customHeight="1" x14ac:dyDescent="0.2">
      <c r="A8" s="346" t="s">
        <v>387</v>
      </c>
      <c r="B8" s="346"/>
      <c r="C8" s="346"/>
      <c r="D8" s="346"/>
    </row>
    <row r="9" spans="1:4" x14ac:dyDescent="0.2">
      <c r="A9" s="107"/>
      <c r="B9" s="108" t="s">
        <v>200</v>
      </c>
      <c r="C9" s="108" t="s">
        <v>201</v>
      </c>
      <c r="D9" s="108" t="s">
        <v>202</v>
      </c>
    </row>
    <row r="10" spans="1:4" ht="15.75" customHeight="1" x14ac:dyDescent="0.2">
      <c r="A10" s="347" t="s">
        <v>388</v>
      </c>
      <c r="B10" s="348"/>
      <c r="C10" s="348"/>
      <c r="D10" s="349"/>
    </row>
    <row r="11" spans="1:4" s="110" customFormat="1" x14ac:dyDescent="0.2">
      <c r="A11" s="350" t="s">
        <v>389</v>
      </c>
      <c r="B11" s="351"/>
      <c r="C11" s="351"/>
      <c r="D11" s="352"/>
    </row>
    <row r="12" spans="1:4" ht="15.75" x14ac:dyDescent="0.25">
      <c r="A12" s="111" t="s">
        <v>390</v>
      </c>
      <c r="B12" s="282">
        <v>0</v>
      </c>
      <c r="C12" s="282">
        <v>0</v>
      </c>
      <c r="D12" s="282">
        <v>0</v>
      </c>
    </row>
    <row r="13" spans="1:4" ht="16.5" customHeight="1" x14ac:dyDescent="0.25">
      <c r="A13" s="111" t="s">
        <v>391</v>
      </c>
      <c r="B13" s="282">
        <v>0</v>
      </c>
      <c r="C13" s="282">
        <v>0</v>
      </c>
      <c r="D13" s="282">
        <v>0</v>
      </c>
    </row>
    <row r="14" spans="1:4" ht="15.75" x14ac:dyDescent="0.25">
      <c r="A14" s="111" t="s">
        <v>392</v>
      </c>
      <c r="B14" s="282">
        <v>0</v>
      </c>
      <c r="C14" s="282">
        <v>0</v>
      </c>
      <c r="D14" s="282">
        <v>0</v>
      </c>
    </row>
    <row r="15" spans="1:4" ht="15.75" x14ac:dyDescent="0.25">
      <c r="A15" s="111" t="s">
        <v>393</v>
      </c>
      <c r="B15" s="282">
        <v>0</v>
      </c>
      <c r="C15" s="282">
        <v>0</v>
      </c>
      <c r="D15" s="282">
        <v>0</v>
      </c>
    </row>
    <row r="16" spans="1:4" ht="25.5" x14ac:dyDescent="0.25">
      <c r="A16" s="111" t="s">
        <v>394</v>
      </c>
      <c r="B16" s="282">
        <v>0</v>
      </c>
      <c r="C16" s="282">
        <v>0</v>
      </c>
      <c r="D16" s="282">
        <v>0</v>
      </c>
    </row>
    <row r="17" spans="1:4" ht="15.75" x14ac:dyDescent="0.25">
      <c r="A17" s="111" t="s">
        <v>395</v>
      </c>
      <c r="B17" s="282">
        <v>0</v>
      </c>
      <c r="C17" s="282">
        <v>0</v>
      </c>
      <c r="D17" s="282">
        <v>0</v>
      </c>
    </row>
    <row r="18" spans="1:4" ht="25.5" x14ac:dyDescent="0.25">
      <c r="A18" s="111" t="s">
        <v>396</v>
      </c>
      <c r="B18" s="282">
        <v>0</v>
      </c>
      <c r="C18" s="282">
        <v>0</v>
      </c>
      <c r="D18" s="282">
        <v>0</v>
      </c>
    </row>
    <row r="19" spans="1:4" ht="25.5" x14ac:dyDescent="0.25">
      <c r="A19" s="111" t="s">
        <v>397</v>
      </c>
      <c r="B19" s="282">
        <v>0</v>
      </c>
      <c r="C19" s="282">
        <v>0</v>
      </c>
      <c r="D19" s="282">
        <v>0</v>
      </c>
    </row>
    <row r="20" spans="1:4" x14ac:dyDescent="0.2">
      <c r="A20" s="113" t="s">
        <v>398</v>
      </c>
      <c r="B20" s="114">
        <f>SUM(B12:B16,B18)</f>
        <v>0</v>
      </c>
      <c r="C20" s="114">
        <f t="shared" ref="C20:D20" si="0">SUM(C12:C16,C18)</f>
        <v>0</v>
      </c>
      <c r="D20" s="114">
        <f t="shared" si="0"/>
        <v>0</v>
      </c>
    </row>
    <row r="21" spans="1:4" s="110" customFormat="1" x14ac:dyDescent="0.2">
      <c r="A21" s="353" t="s">
        <v>399</v>
      </c>
      <c r="B21" s="354"/>
      <c r="C21" s="354"/>
      <c r="D21" s="355"/>
    </row>
    <row r="22" spans="1:4" ht="15.75" x14ac:dyDescent="0.25">
      <c r="A22" s="111" t="s">
        <v>400</v>
      </c>
      <c r="B22" s="282">
        <v>0</v>
      </c>
      <c r="C22" s="282">
        <v>0</v>
      </c>
      <c r="D22" s="282">
        <v>0</v>
      </c>
    </row>
    <row r="23" spans="1:4" ht="25.5" x14ac:dyDescent="0.2">
      <c r="A23" s="111" t="s">
        <v>401</v>
      </c>
      <c r="B23" s="115">
        <f>B24+B27+B29+B31</f>
        <v>0</v>
      </c>
      <c r="C23" s="115">
        <f t="shared" ref="C23:D23" si="1">C24+C27+C29+C31</f>
        <v>0</v>
      </c>
      <c r="D23" s="115">
        <f t="shared" si="1"/>
        <v>0</v>
      </c>
    </row>
    <row r="24" spans="1:4" ht="25.5" x14ac:dyDescent="0.25">
      <c r="A24" s="111" t="s">
        <v>402</v>
      </c>
      <c r="B24" s="282">
        <v>0</v>
      </c>
      <c r="C24" s="282">
        <v>0</v>
      </c>
      <c r="D24" s="282">
        <v>0</v>
      </c>
    </row>
    <row r="25" spans="1:4" ht="15.75" x14ac:dyDescent="0.25">
      <c r="A25" s="111" t="s">
        <v>403</v>
      </c>
      <c r="B25" s="282">
        <v>0</v>
      </c>
      <c r="C25" s="282">
        <v>0</v>
      </c>
      <c r="D25" s="282">
        <v>0</v>
      </c>
    </row>
    <row r="26" spans="1:4" ht="15.75" x14ac:dyDescent="0.25">
      <c r="A26" s="111" t="s">
        <v>404</v>
      </c>
      <c r="B26" s="282">
        <v>0</v>
      </c>
      <c r="C26" s="282">
        <v>0</v>
      </c>
      <c r="D26" s="282">
        <v>0</v>
      </c>
    </row>
    <row r="27" spans="1:4" s="110" customFormat="1" ht="15.75" x14ac:dyDescent="0.25">
      <c r="A27" s="111" t="s">
        <v>405</v>
      </c>
      <c r="B27" s="282">
        <v>0</v>
      </c>
      <c r="C27" s="282">
        <v>0</v>
      </c>
      <c r="D27" s="282">
        <v>0</v>
      </c>
    </row>
    <row r="28" spans="1:4" ht="15.75" x14ac:dyDescent="0.25">
      <c r="A28" s="111" t="s">
        <v>406</v>
      </c>
      <c r="B28" s="282">
        <v>0</v>
      </c>
      <c r="C28" s="282">
        <v>0</v>
      </c>
      <c r="D28" s="282">
        <v>0</v>
      </c>
    </row>
    <row r="29" spans="1:4" ht="25.5" x14ac:dyDescent="0.25">
      <c r="A29" s="111" t="s">
        <v>407</v>
      </c>
      <c r="B29" s="282">
        <v>0</v>
      </c>
      <c r="C29" s="282">
        <v>0</v>
      </c>
      <c r="D29" s="282">
        <v>0</v>
      </c>
    </row>
    <row r="30" spans="1:4" ht="25.5" x14ac:dyDescent="0.25">
      <c r="A30" s="111" t="s">
        <v>408</v>
      </c>
      <c r="B30" s="282">
        <v>0</v>
      </c>
      <c r="C30" s="282">
        <v>0</v>
      </c>
      <c r="D30" s="282">
        <v>0</v>
      </c>
    </row>
    <row r="31" spans="1:4" ht="15.75" x14ac:dyDescent="0.25">
      <c r="A31" s="111" t="s">
        <v>409</v>
      </c>
      <c r="B31" s="282">
        <v>0</v>
      </c>
      <c r="C31" s="282">
        <v>0</v>
      </c>
      <c r="D31" s="282">
        <v>0</v>
      </c>
    </row>
    <row r="32" spans="1:4" ht="15.75" x14ac:dyDescent="0.25">
      <c r="A32" s="111" t="s">
        <v>410</v>
      </c>
      <c r="B32" s="282">
        <v>0</v>
      </c>
      <c r="C32" s="282">
        <v>0</v>
      </c>
      <c r="D32" s="282">
        <v>0</v>
      </c>
    </row>
    <row r="33" spans="1:4" x14ac:dyDescent="0.2">
      <c r="A33" s="111" t="s">
        <v>411</v>
      </c>
      <c r="B33" s="115">
        <f>B34+B35+B37</f>
        <v>0</v>
      </c>
      <c r="C33" s="115">
        <f t="shared" ref="C33:D33" si="2">C34+C35+C37</f>
        <v>0</v>
      </c>
      <c r="D33" s="115">
        <f t="shared" si="2"/>
        <v>0</v>
      </c>
    </row>
    <row r="34" spans="1:4" ht="15.75" x14ac:dyDescent="0.25">
      <c r="A34" s="111" t="s">
        <v>412</v>
      </c>
      <c r="B34" s="282">
        <v>0</v>
      </c>
      <c r="C34" s="282">
        <v>0</v>
      </c>
      <c r="D34" s="282">
        <v>0</v>
      </c>
    </row>
    <row r="35" spans="1:4" ht="15.75" x14ac:dyDescent="0.25">
      <c r="A35" s="111" t="s">
        <v>413</v>
      </c>
      <c r="B35" s="282">
        <v>0</v>
      </c>
      <c r="C35" s="282">
        <v>0</v>
      </c>
      <c r="D35" s="282">
        <v>0</v>
      </c>
    </row>
    <row r="36" spans="1:4" ht="15.75" x14ac:dyDescent="0.25">
      <c r="A36" s="111" t="s">
        <v>414</v>
      </c>
      <c r="B36" s="282">
        <v>0</v>
      </c>
      <c r="C36" s="282">
        <v>0</v>
      </c>
      <c r="D36" s="282">
        <v>0</v>
      </c>
    </row>
    <row r="37" spans="1:4" ht="15.75" x14ac:dyDescent="0.25">
      <c r="A37" s="111" t="s">
        <v>415</v>
      </c>
      <c r="B37" s="282">
        <v>0</v>
      </c>
      <c r="C37" s="282">
        <v>0</v>
      </c>
      <c r="D37" s="282">
        <v>0</v>
      </c>
    </row>
    <row r="38" spans="1:4" ht="15.75" x14ac:dyDescent="0.25">
      <c r="A38" s="111" t="s">
        <v>416</v>
      </c>
      <c r="B38" s="282">
        <v>0</v>
      </c>
      <c r="C38" s="282">
        <v>0</v>
      </c>
      <c r="D38" s="282">
        <v>0</v>
      </c>
    </row>
    <row r="39" spans="1:4" ht="15.75" x14ac:dyDescent="0.25">
      <c r="A39" s="116" t="s">
        <v>414</v>
      </c>
      <c r="B39" s="282">
        <v>0</v>
      </c>
      <c r="C39" s="282">
        <v>0</v>
      </c>
      <c r="D39" s="282">
        <v>0</v>
      </c>
    </row>
    <row r="40" spans="1:4" ht="25.5" x14ac:dyDescent="0.25">
      <c r="A40" s="111" t="s">
        <v>417</v>
      </c>
      <c r="B40" s="282">
        <v>0</v>
      </c>
      <c r="C40" s="282">
        <v>0</v>
      </c>
      <c r="D40" s="282">
        <v>0</v>
      </c>
    </row>
    <row r="41" spans="1:4" ht="15.75" x14ac:dyDescent="0.25">
      <c r="A41" s="116" t="s">
        <v>418</v>
      </c>
      <c r="B41" s="282">
        <v>0</v>
      </c>
      <c r="C41" s="282">
        <v>0</v>
      </c>
      <c r="D41" s="282">
        <v>0</v>
      </c>
    </row>
    <row r="42" spans="1:4" ht="15.75" x14ac:dyDescent="0.25">
      <c r="A42" s="111" t="s">
        <v>419</v>
      </c>
      <c r="B42" s="282">
        <v>0</v>
      </c>
      <c r="C42" s="282">
        <v>0</v>
      </c>
      <c r="D42" s="282">
        <v>0</v>
      </c>
    </row>
    <row r="43" spans="1:4" s="110" customFormat="1" x14ac:dyDescent="0.2">
      <c r="A43" s="113" t="s">
        <v>420</v>
      </c>
      <c r="B43" s="114">
        <f t="shared" ref="B43:C43" si="3">B22+B23+B32+B33+B40+B42+B38</f>
        <v>0</v>
      </c>
      <c r="C43" s="114">
        <f t="shared" si="3"/>
        <v>0</v>
      </c>
      <c r="D43" s="114">
        <f>D22+D23+D32+D33+D40+D42+D38</f>
        <v>0</v>
      </c>
    </row>
    <row r="44" spans="1:4" s="110" customFormat="1" x14ac:dyDescent="0.2">
      <c r="A44" s="113" t="s">
        <v>421</v>
      </c>
      <c r="B44" s="114">
        <f>B20+B43</f>
        <v>0</v>
      </c>
      <c r="C44" s="114">
        <f>C20+C43</f>
        <v>0</v>
      </c>
      <c r="D44" s="114">
        <f>D20+D43</f>
        <v>0</v>
      </c>
    </row>
    <row r="45" spans="1:4" s="117" customFormat="1" ht="31.5" customHeight="1" x14ac:dyDescent="0.2">
      <c r="A45" s="353" t="s">
        <v>422</v>
      </c>
      <c r="B45" s="354"/>
      <c r="C45" s="354"/>
      <c r="D45" s="355"/>
    </row>
    <row r="46" spans="1:4" s="119" customFormat="1" ht="25.5" x14ac:dyDescent="0.25">
      <c r="A46" s="118" t="s">
        <v>423</v>
      </c>
      <c r="B46" s="282">
        <v>0</v>
      </c>
      <c r="C46" s="282">
        <v>0</v>
      </c>
      <c r="D46" s="282">
        <v>0</v>
      </c>
    </row>
    <row r="47" spans="1:4" s="119" customFormat="1" ht="15.75" x14ac:dyDescent="0.25">
      <c r="A47" s="120" t="s">
        <v>424</v>
      </c>
      <c r="B47" s="282">
        <v>0</v>
      </c>
      <c r="C47" s="282">
        <v>0</v>
      </c>
      <c r="D47" s="282">
        <v>0</v>
      </c>
    </row>
    <row r="48" spans="1:4" s="119" customFormat="1" ht="15.75" x14ac:dyDescent="0.25">
      <c r="A48" s="118" t="s">
        <v>425</v>
      </c>
      <c r="B48" s="282">
        <v>0</v>
      </c>
      <c r="C48" s="282">
        <v>0</v>
      </c>
      <c r="D48" s="282">
        <v>0</v>
      </c>
    </row>
    <row r="49" spans="1:4" s="119" customFormat="1" ht="15.75" x14ac:dyDescent="0.25">
      <c r="A49" s="118" t="s">
        <v>426</v>
      </c>
      <c r="B49" s="282">
        <v>0</v>
      </c>
      <c r="C49" s="282">
        <v>0</v>
      </c>
      <c r="D49" s="282">
        <v>0</v>
      </c>
    </row>
    <row r="50" spans="1:4" s="119" customFormat="1" x14ac:dyDescent="0.2">
      <c r="A50" s="118" t="s">
        <v>427</v>
      </c>
      <c r="B50" s="114">
        <f>B46+B48+B49</f>
        <v>0</v>
      </c>
      <c r="C50" s="114">
        <f t="shared" ref="C50:D50" si="4">C46+C48+C49</f>
        <v>0</v>
      </c>
      <c r="D50" s="114">
        <f t="shared" si="4"/>
        <v>0</v>
      </c>
    </row>
    <row r="51" spans="1:4" s="119" customFormat="1" ht="29.25" customHeight="1" x14ac:dyDescent="0.2">
      <c r="A51" s="347" t="s">
        <v>428</v>
      </c>
      <c r="B51" s="348"/>
      <c r="C51" s="348"/>
      <c r="D51" s="349"/>
    </row>
    <row r="52" spans="1:4" s="119" customFormat="1" ht="15.75" x14ac:dyDescent="0.25">
      <c r="A52" s="118" t="s">
        <v>429</v>
      </c>
      <c r="B52" s="282">
        <v>0</v>
      </c>
      <c r="C52" s="284">
        <v>0</v>
      </c>
      <c r="D52" s="284">
        <v>0</v>
      </c>
    </row>
    <row r="53" spans="1:4" s="119" customFormat="1" ht="15.75" x14ac:dyDescent="0.25">
      <c r="A53" s="120" t="s">
        <v>430</v>
      </c>
      <c r="B53" s="282">
        <v>0</v>
      </c>
      <c r="C53" s="284">
        <v>0</v>
      </c>
      <c r="D53" s="284">
        <v>0</v>
      </c>
    </row>
    <row r="54" spans="1:4" s="119" customFormat="1" ht="15.75" x14ac:dyDescent="0.25">
      <c r="A54" s="120" t="s">
        <v>431</v>
      </c>
      <c r="B54" s="282">
        <v>0</v>
      </c>
      <c r="C54" s="284">
        <v>0</v>
      </c>
      <c r="D54" s="284">
        <v>0</v>
      </c>
    </row>
    <row r="55" spans="1:4" s="110" customFormat="1" ht="15.75" x14ac:dyDescent="0.25">
      <c r="A55" s="118" t="s">
        <v>432</v>
      </c>
      <c r="B55" s="282">
        <v>0</v>
      </c>
      <c r="C55" s="284">
        <v>0</v>
      </c>
      <c r="D55" s="284">
        <v>0</v>
      </c>
    </row>
    <row r="56" spans="1:4" s="110" customFormat="1" ht="15.75" x14ac:dyDescent="0.25">
      <c r="A56" s="120" t="s">
        <v>433</v>
      </c>
      <c r="B56" s="282">
        <v>0</v>
      </c>
      <c r="C56" s="284">
        <v>0</v>
      </c>
      <c r="D56" s="284">
        <v>0</v>
      </c>
    </row>
    <row r="57" spans="1:4" ht="15.75" x14ac:dyDescent="0.25">
      <c r="A57" s="120" t="s">
        <v>434</v>
      </c>
      <c r="B57" s="282">
        <v>0</v>
      </c>
      <c r="C57" s="284">
        <v>0</v>
      </c>
      <c r="D57" s="284">
        <v>0</v>
      </c>
    </row>
    <row r="58" spans="1:4" s="119" customFormat="1" ht="25.5" x14ac:dyDescent="0.25">
      <c r="A58" s="120" t="s">
        <v>435</v>
      </c>
      <c r="B58" s="282">
        <v>0</v>
      </c>
      <c r="C58" s="284">
        <v>0</v>
      </c>
      <c r="D58" s="284">
        <v>0</v>
      </c>
    </row>
    <row r="59" spans="1:4" s="119" customFormat="1" ht="38.25" x14ac:dyDescent="0.25">
      <c r="A59" s="118" t="s">
        <v>436</v>
      </c>
      <c r="B59" s="282">
        <v>0</v>
      </c>
      <c r="C59" s="284">
        <v>0</v>
      </c>
      <c r="D59" s="284">
        <v>0</v>
      </c>
    </row>
    <row r="60" spans="1:4" s="119" customFormat="1" ht="15.75" x14ac:dyDescent="0.25">
      <c r="A60" s="120" t="s">
        <v>437</v>
      </c>
      <c r="B60" s="282">
        <v>0</v>
      </c>
      <c r="C60" s="284">
        <v>0</v>
      </c>
      <c r="D60" s="284">
        <v>0</v>
      </c>
    </row>
    <row r="61" spans="1:4" s="119" customFormat="1" ht="25.5" x14ac:dyDescent="0.25">
      <c r="A61" s="121" t="s">
        <v>438</v>
      </c>
      <c r="B61" s="282">
        <v>0</v>
      </c>
      <c r="C61" s="284">
        <v>0</v>
      </c>
      <c r="D61" s="284">
        <v>0</v>
      </c>
    </row>
    <row r="62" spans="1:4" s="119" customFormat="1" ht="25.5" x14ac:dyDescent="0.25">
      <c r="A62" s="121" t="s">
        <v>439</v>
      </c>
      <c r="B62" s="282">
        <v>0</v>
      </c>
      <c r="C62" s="284">
        <v>0</v>
      </c>
      <c r="D62" s="284">
        <v>0</v>
      </c>
    </row>
    <row r="63" spans="1:4" s="119" customFormat="1" ht="15.75" x14ac:dyDescent="0.25">
      <c r="A63" s="118" t="s">
        <v>440</v>
      </c>
      <c r="B63" s="282">
        <v>0</v>
      </c>
      <c r="C63" s="284">
        <v>0</v>
      </c>
      <c r="D63" s="284">
        <v>0</v>
      </c>
    </row>
    <row r="64" spans="1:4" s="119" customFormat="1" ht="25.5" x14ac:dyDescent="0.25">
      <c r="A64" s="118" t="s">
        <v>441</v>
      </c>
      <c r="B64" s="282">
        <v>0</v>
      </c>
      <c r="C64" s="284">
        <v>0</v>
      </c>
      <c r="D64" s="284">
        <v>0</v>
      </c>
    </row>
    <row r="65" spans="1:4" s="119" customFormat="1" ht="14.25" customHeight="1" x14ac:dyDescent="0.25">
      <c r="A65" s="120" t="s">
        <v>442</v>
      </c>
      <c r="B65" s="282">
        <v>0</v>
      </c>
      <c r="C65" s="284">
        <v>0</v>
      </c>
      <c r="D65" s="284">
        <v>0</v>
      </c>
    </row>
    <row r="66" spans="1:4" s="117" customFormat="1" ht="18" customHeight="1" x14ac:dyDescent="0.25">
      <c r="A66" s="118" t="s">
        <v>443</v>
      </c>
      <c r="B66" s="282">
        <v>0</v>
      </c>
      <c r="C66" s="284">
        <v>0</v>
      </c>
      <c r="D66" s="284">
        <v>0</v>
      </c>
    </row>
    <row r="67" spans="1:4" s="110" customFormat="1" ht="15.75" x14ac:dyDescent="0.25">
      <c r="A67" s="122" t="s">
        <v>444</v>
      </c>
      <c r="B67" s="282">
        <v>0</v>
      </c>
      <c r="C67" s="284">
        <v>0</v>
      </c>
      <c r="D67" s="284">
        <v>0</v>
      </c>
    </row>
    <row r="68" spans="1:4" s="110" customFormat="1" x14ac:dyDescent="0.2">
      <c r="A68" s="118" t="s">
        <v>445</v>
      </c>
      <c r="B68" s="114">
        <f>B52+B55+B59+B61+B62+B63+B64+B66+B67</f>
        <v>0</v>
      </c>
      <c r="C68" s="114">
        <f t="shared" ref="C68:D68" si="5">C52+C55+C59+C61+C62+C63+C64+C66+C67</f>
        <v>0</v>
      </c>
      <c r="D68" s="114">
        <f t="shared" si="5"/>
        <v>0</v>
      </c>
    </row>
    <row r="69" spans="1:4" s="110" customFormat="1" x14ac:dyDescent="0.2">
      <c r="A69" s="118" t="s">
        <v>446</v>
      </c>
      <c r="B69" s="123">
        <f>B50+B68</f>
        <v>0</v>
      </c>
      <c r="C69" s="123">
        <f>C50+C68</f>
        <v>0</v>
      </c>
      <c r="D69" s="123">
        <f t="shared" ref="D69" si="6">D50+D68</f>
        <v>0</v>
      </c>
    </row>
    <row r="70" spans="1:4" s="110" customFormat="1" ht="25.5" x14ac:dyDescent="0.2">
      <c r="A70" s="118" t="s">
        <v>447</v>
      </c>
      <c r="B70" s="114">
        <f>B44-B69</f>
        <v>0</v>
      </c>
      <c r="C70" s="114">
        <f t="shared" ref="C70:D70" si="7">C44-C69</f>
        <v>0</v>
      </c>
      <c r="D70" s="114">
        <f t="shared" si="7"/>
        <v>0</v>
      </c>
    </row>
    <row r="71" spans="1:4" ht="15.75" customHeight="1" x14ac:dyDescent="0.2">
      <c r="A71" s="347" t="s">
        <v>448</v>
      </c>
      <c r="B71" s="348"/>
      <c r="C71" s="348"/>
      <c r="D71" s="349"/>
    </row>
    <row r="72" spans="1:4" ht="15.75" x14ac:dyDescent="0.25">
      <c r="A72" s="118" t="s">
        <v>449</v>
      </c>
      <c r="B72" s="282">
        <v>0</v>
      </c>
      <c r="C72" s="282">
        <v>0</v>
      </c>
      <c r="D72" s="282">
        <v>0</v>
      </c>
    </row>
    <row r="73" spans="1:4" ht="15.75" x14ac:dyDescent="0.25">
      <c r="A73" s="118" t="s">
        <v>450</v>
      </c>
      <c r="B73" s="282">
        <v>0</v>
      </c>
      <c r="C73" s="282">
        <v>0</v>
      </c>
      <c r="D73" s="282">
        <v>0</v>
      </c>
    </row>
    <row r="74" spans="1:4" ht="15.75" x14ac:dyDescent="0.25">
      <c r="A74" s="118" t="s">
        <v>451</v>
      </c>
      <c r="B74" s="282">
        <v>0</v>
      </c>
      <c r="C74" s="282">
        <v>0</v>
      </c>
      <c r="D74" s="282">
        <v>0</v>
      </c>
    </row>
    <row r="75" spans="1:4" ht="15.75" x14ac:dyDescent="0.25">
      <c r="A75" s="118" t="s">
        <v>452</v>
      </c>
      <c r="B75" s="282">
        <v>0</v>
      </c>
      <c r="C75" s="282">
        <v>0</v>
      </c>
      <c r="D75" s="282">
        <v>0</v>
      </c>
    </row>
    <row r="76" spans="1:4" ht="15.75" x14ac:dyDescent="0.25">
      <c r="A76" s="118" t="s">
        <v>453</v>
      </c>
      <c r="B76" s="282">
        <v>0</v>
      </c>
      <c r="C76" s="282">
        <v>0</v>
      </c>
      <c r="D76" s="282">
        <v>0</v>
      </c>
    </row>
    <row r="77" spans="1:4" s="110" customFormat="1" x14ac:dyDescent="0.2">
      <c r="A77" s="118" t="s">
        <v>454</v>
      </c>
      <c r="B77" s="114">
        <f>B72+B73-B74+B75-B76</f>
        <v>0</v>
      </c>
      <c r="C77" s="114">
        <f t="shared" ref="C77:D77" si="8">C72+C73-C74+C75-C76</f>
        <v>0</v>
      </c>
      <c r="D77" s="114">
        <f t="shared" si="8"/>
        <v>0</v>
      </c>
    </row>
    <row r="78" spans="1:4" s="110" customFormat="1" ht="13.5" thickBot="1" x14ac:dyDescent="0.25">
      <c r="A78" s="124" t="s">
        <v>455</v>
      </c>
      <c r="B78" s="125">
        <f>B77+B69</f>
        <v>0</v>
      </c>
      <c r="C78" s="125">
        <f>C77+C69</f>
        <v>0</v>
      </c>
      <c r="D78" s="125">
        <f>D77+D69</f>
        <v>0</v>
      </c>
    </row>
    <row r="79" spans="1:4" s="128" customFormat="1" ht="14.25" thickTop="1" thickBot="1" x14ac:dyDescent="0.25">
      <c r="A79" s="126" t="s">
        <v>456</v>
      </c>
      <c r="B79" s="127" t="str">
        <f>IF(B44-B78=0,"da","nu")</f>
        <v>da</v>
      </c>
      <c r="C79" s="127" t="str">
        <f>IF(C44-C78=0,"da","nu")</f>
        <v>da</v>
      </c>
      <c r="D79" s="127" t="str">
        <f>IF(D44-D78=0,"da","nu")</f>
        <v>da</v>
      </c>
    </row>
    <row r="80" spans="1:4" ht="13.5" thickTop="1" x14ac:dyDescent="0.2">
      <c r="A80" s="129"/>
    </row>
    <row r="81" spans="1:5" x14ac:dyDescent="0.2">
      <c r="A81" s="129"/>
    </row>
    <row r="82" spans="1:5" s="132" customFormat="1" x14ac:dyDescent="0.2">
      <c r="A82" s="356" t="s">
        <v>457</v>
      </c>
      <c r="B82" s="356"/>
      <c r="C82" s="356"/>
      <c r="D82" s="356"/>
      <c r="E82" s="131"/>
    </row>
    <row r="83" spans="1:5" s="104" customFormat="1" x14ac:dyDescent="0.2">
      <c r="A83" s="133"/>
      <c r="B83" s="103"/>
      <c r="C83" s="103"/>
      <c r="D83" s="103"/>
      <c r="E83" s="134"/>
    </row>
    <row r="84" spans="1:5" s="104" customFormat="1" x14ac:dyDescent="0.2">
      <c r="A84" s="357" t="s">
        <v>384</v>
      </c>
      <c r="B84" s="357"/>
      <c r="C84" s="357"/>
      <c r="D84" s="357"/>
      <c r="E84" s="134"/>
    </row>
    <row r="85" spans="1:5" s="104" customFormat="1" x14ac:dyDescent="0.2">
      <c r="A85" s="133"/>
      <c r="B85" s="103"/>
      <c r="C85" s="103"/>
      <c r="D85" s="103"/>
      <c r="E85" s="134"/>
    </row>
    <row r="86" spans="1:5" s="104" customFormat="1" x14ac:dyDescent="0.2">
      <c r="A86" s="135"/>
      <c r="B86" s="103"/>
      <c r="C86" s="103"/>
      <c r="D86" s="103"/>
      <c r="E86" s="134"/>
    </row>
    <row r="87" spans="1:5" s="104" customFormat="1" x14ac:dyDescent="0.2">
      <c r="A87" s="344" t="s">
        <v>458</v>
      </c>
      <c r="B87" s="344"/>
      <c r="C87" s="344"/>
      <c r="D87" s="344"/>
      <c r="E87" s="134"/>
    </row>
    <row r="88" spans="1:5" s="104" customFormat="1" x14ac:dyDescent="0.2">
      <c r="A88" s="135" t="s">
        <v>459</v>
      </c>
      <c r="B88" s="103"/>
      <c r="C88" s="103"/>
      <c r="D88" s="103"/>
      <c r="E88" s="134"/>
    </row>
    <row r="89" spans="1:5" s="104" customFormat="1" ht="17.25" customHeight="1" x14ac:dyDescent="0.2">
      <c r="A89" s="346" t="s">
        <v>387</v>
      </c>
      <c r="B89" s="346"/>
      <c r="C89" s="346"/>
      <c r="D89" s="346"/>
      <c r="E89" s="134"/>
    </row>
    <row r="90" spans="1:5" s="110" customFormat="1" x14ac:dyDescent="0.2">
      <c r="A90" s="136"/>
      <c r="B90" s="137" t="str">
        <f>B9</f>
        <v>N-2</v>
      </c>
      <c r="C90" s="137" t="str">
        <f t="shared" ref="C90:D90" si="9">C9</f>
        <v>N-1</v>
      </c>
      <c r="D90" s="137" t="str">
        <f t="shared" si="9"/>
        <v>N</v>
      </c>
      <c r="E90" s="138"/>
    </row>
    <row r="91" spans="1:5" ht="16.5" customHeight="1" x14ac:dyDescent="0.2">
      <c r="A91" s="347" t="s">
        <v>460</v>
      </c>
      <c r="B91" s="348"/>
      <c r="C91" s="348"/>
      <c r="D91" s="349"/>
      <c r="E91" s="139"/>
    </row>
    <row r="92" spans="1:5" ht="33" customHeight="1" x14ac:dyDescent="0.25">
      <c r="A92" s="120" t="s">
        <v>461</v>
      </c>
      <c r="B92" s="285">
        <v>0</v>
      </c>
      <c r="C92" s="285">
        <v>0</v>
      </c>
      <c r="D92" s="285">
        <v>0</v>
      </c>
      <c r="E92" s="139"/>
    </row>
    <row r="93" spans="1:5" ht="16.5" customHeight="1" x14ac:dyDescent="0.25">
      <c r="A93" s="120" t="s">
        <v>462</v>
      </c>
      <c r="B93" s="285">
        <v>0</v>
      </c>
      <c r="C93" s="285">
        <v>0</v>
      </c>
      <c r="D93" s="285">
        <v>0</v>
      </c>
      <c r="E93" s="139"/>
    </row>
    <row r="94" spans="1:5" ht="16.5" customHeight="1" x14ac:dyDescent="0.25">
      <c r="A94" s="120" t="s">
        <v>463</v>
      </c>
      <c r="B94" s="285">
        <v>0</v>
      </c>
      <c r="C94" s="285">
        <v>0</v>
      </c>
      <c r="D94" s="285">
        <v>0</v>
      </c>
      <c r="E94" s="139"/>
    </row>
    <row r="95" spans="1:5" ht="16.5" customHeight="1" x14ac:dyDescent="0.25">
      <c r="A95" s="120" t="s">
        <v>464</v>
      </c>
      <c r="B95" s="285">
        <v>0</v>
      </c>
      <c r="C95" s="285">
        <v>0</v>
      </c>
      <c r="D95" s="285">
        <v>0</v>
      </c>
      <c r="E95" s="139"/>
    </row>
    <row r="96" spans="1:5" s="110" customFormat="1" ht="16.5" customHeight="1" x14ac:dyDescent="0.2">
      <c r="A96" s="136" t="s">
        <v>465</v>
      </c>
      <c r="B96" s="114">
        <f>SUM(B92:B95)</f>
        <v>0</v>
      </c>
      <c r="C96" s="114">
        <f>SUM(C92:C95)</f>
        <v>0</v>
      </c>
      <c r="D96" s="114">
        <f t="shared" ref="D96" si="10">SUM(D92:D95)</f>
        <v>0</v>
      </c>
      <c r="E96" s="138"/>
    </row>
    <row r="97" spans="1:5" s="110" customFormat="1" ht="16.5" customHeight="1" x14ac:dyDescent="0.2">
      <c r="A97" s="347" t="s">
        <v>466</v>
      </c>
      <c r="B97" s="348"/>
      <c r="C97" s="348"/>
      <c r="D97" s="349"/>
      <c r="E97" s="138"/>
    </row>
    <row r="98" spans="1:5" ht="16.5" customHeight="1" x14ac:dyDescent="0.25">
      <c r="A98" s="120" t="s">
        <v>467</v>
      </c>
      <c r="B98" s="285">
        <v>0</v>
      </c>
      <c r="C98" s="285">
        <v>0</v>
      </c>
      <c r="D98" s="285">
        <v>0</v>
      </c>
      <c r="E98" s="139"/>
    </row>
    <row r="99" spans="1:5" ht="16.5" customHeight="1" x14ac:dyDescent="0.25">
      <c r="A99" s="120" t="s">
        <v>468</v>
      </c>
      <c r="B99" s="285">
        <v>0</v>
      </c>
      <c r="C99" s="285">
        <v>0</v>
      </c>
      <c r="D99" s="285">
        <v>0</v>
      </c>
      <c r="E99" s="139"/>
    </row>
    <row r="100" spans="1:5" ht="16.5" customHeight="1" x14ac:dyDescent="0.25">
      <c r="A100" s="120" t="s">
        <v>469</v>
      </c>
      <c r="B100" s="285">
        <v>0</v>
      </c>
      <c r="C100" s="285">
        <v>0</v>
      </c>
      <c r="D100" s="285">
        <v>0</v>
      </c>
      <c r="E100" s="139"/>
    </row>
    <row r="101" spans="1:5" ht="16.5" customHeight="1" x14ac:dyDescent="0.25">
      <c r="A101" s="120" t="s">
        <v>470</v>
      </c>
      <c r="B101" s="285">
        <v>0</v>
      </c>
      <c r="C101" s="285">
        <v>0</v>
      </c>
      <c r="D101" s="285">
        <v>0</v>
      </c>
      <c r="E101" s="139"/>
    </row>
    <row r="102" spans="1:5" ht="16.5" customHeight="1" x14ac:dyDescent="0.25">
      <c r="A102" s="140" t="s">
        <v>471</v>
      </c>
      <c r="B102" s="285">
        <v>0</v>
      </c>
      <c r="C102" s="285">
        <v>0</v>
      </c>
      <c r="D102" s="285">
        <v>0</v>
      </c>
      <c r="E102" s="139"/>
    </row>
    <row r="103" spans="1:5" s="110" customFormat="1" ht="16.5" customHeight="1" x14ac:dyDescent="0.2">
      <c r="A103" s="136" t="s">
        <v>472</v>
      </c>
      <c r="B103" s="114">
        <f>SUM(B98:B102)</f>
        <v>0</v>
      </c>
      <c r="C103" s="114">
        <f t="shared" ref="C103:D103" si="11">SUM(C98:C102)</f>
        <v>0</v>
      </c>
      <c r="D103" s="114">
        <f t="shared" si="11"/>
        <v>0</v>
      </c>
      <c r="E103" s="138"/>
    </row>
    <row r="104" spans="1:5" s="110" customFormat="1" ht="16.5" customHeight="1" x14ac:dyDescent="0.2">
      <c r="A104" s="136" t="s">
        <v>473</v>
      </c>
      <c r="B104" s="114">
        <f>B96-B103</f>
        <v>0</v>
      </c>
      <c r="C104" s="114">
        <f t="shared" ref="C104:D104" si="12">C96-C103</f>
        <v>0</v>
      </c>
      <c r="D104" s="114">
        <f t="shared" si="12"/>
        <v>0</v>
      </c>
      <c r="E104" s="138"/>
    </row>
    <row r="105" spans="1:5" ht="16.5" customHeight="1" x14ac:dyDescent="0.2">
      <c r="A105" s="141" t="s">
        <v>474</v>
      </c>
      <c r="B105" s="115">
        <f>IF(B104&lt;0,"",B104)</f>
        <v>0</v>
      </c>
      <c r="C105" s="115">
        <f>IF(C104&lt;0,"",C104)</f>
        <v>0</v>
      </c>
      <c r="D105" s="115">
        <f>IF(D104&lt;0,"",D104)</f>
        <v>0</v>
      </c>
      <c r="E105" s="139"/>
    </row>
    <row r="106" spans="1:5" ht="16.5" customHeight="1" x14ac:dyDescent="0.2">
      <c r="A106" s="141" t="s">
        <v>475</v>
      </c>
      <c r="B106" s="115" t="str">
        <f>IF(B104&lt;0,-B104,"")</f>
        <v/>
      </c>
      <c r="C106" s="115" t="str">
        <f>IF(C104&lt;0,-C104,"")</f>
        <v/>
      </c>
      <c r="D106" s="115" t="str">
        <f>IF(D104&lt;0,-D104,"")</f>
        <v/>
      </c>
      <c r="E106" s="139"/>
    </row>
    <row r="107" spans="1:5" s="110" customFormat="1" ht="16.5" customHeight="1" x14ac:dyDescent="0.25">
      <c r="A107" s="136" t="s">
        <v>476</v>
      </c>
      <c r="B107" s="283">
        <v>0</v>
      </c>
      <c r="C107" s="283">
        <v>0</v>
      </c>
      <c r="D107" s="283">
        <v>0</v>
      </c>
      <c r="E107" s="138"/>
    </row>
    <row r="108" spans="1:5" s="110" customFormat="1" ht="16.5" customHeight="1" x14ac:dyDescent="0.25">
      <c r="A108" s="136" t="s">
        <v>477</v>
      </c>
      <c r="B108" s="283">
        <v>0</v>
      </c>
      <c r="C108" s="283">
        <v>0</v>
      </c>
      <c r="D108" s="283">
        <v>0</v>
      </c>
      <c r="E108" s="138"/>
    </row>
    <row r="109" spans="1:5" s="110" customFormat="1" ht="16.5" customHeight="1" x14ac:dyDescent="0.2">
      <c r="A109" s="136" t="s">
        <v>478</v>
      </c>
      <c r="B109" s="114">
        <f>B107-B108</f>
        <v>0</v>
      </c>
      <c r="C109" s="114">
        <f t="shared" ref="C109:D109" si="13">C107-C108</f>
        <v>0</v>
      </c>
      <c r="D109" s="114">
        <f t="shared" si="13"/>
        <v>0</v>
      </c>
      <c r="E109" s="138"/>
    </row>
    <row r="110" spans="1:5" ht="16.5" customHeight="1" x14ac:dyDescent="0.2">
      <c r="A110" s="141" t="s">
        <v>474</v>
      </c>
      <c r="B110" s="115">
        <f>IF(B109&lt;0,"",B109)</f>
        <v>0</v>
      </c>
      <c r="C110" s="115">
        <f>IF(C109&lt;0,"",C109)</f>
        <v>0</v>
      </c>
      <c r="D110" s="115">
        <f>IF(D109&lt;0,"",D109)</f>
        <v>0</v>
      </c>
      <c r="E110" s="139"/>
    </row>
    <row r="111" spans="1:5" ht="16.5" customHeight="1" x14ac:dyDescent="0.2">
      <c r="A111" s="141" t="s">
        <v>475</v>
      </c>
      <c r="B111" s="115" t="str">
        <f>IF(B109&lt;0,-B109,"")</f>
        <v/>
      </c>
      <c r="C111" s="115" t="str">
        <f>IF(C109&lt;0,-C109,"")</f>
        <v/>
      </c>
      <c r="D111" s="115" t="str">
        <f>IF(D109&lt;0,-D109,"")</f>
        <v/>
      </c>
      <c r="E111" s="139"/>
    </row>
    <row r="112" spans="1:5" s="110" customFormat="1" ht="16.5" customHeight="1" x14ac:dyDescent="0.2">
      <c r="A112" s="136" t="s">
        <v>479</v>
      </c>
      <c r="B112" s="114">
        <f>B104+B109</f>
        <v>0</v>
      </c>
      <c r="C112" s="114">
        <f>C104+C109</f>
        <v>0</v>
      </c>
      <c r="D112" s="114">
        <f>D104+D109</f>
        <v>0</v>
      </c>
      <c r="E112" s="138"/>
    </row>
    <row r="113" spans="1:5" ht="16.5" customHeight="1" x14ac:dyDescent="0.2">
      <c r="A113" s="141" t="s">
        <v>474</v>
      </c>
      <c r="B113" s="115">
        <f>IF(B112&lt;0,"",B112)</f>
        <v>0</v>
      </c>
      <c r="C113" s="115">
        <f>IF(C112&lt;0,"",C112)</f>
        <v>0</v>
      </c>
      <c r="D113" s="115">
        <f>IF(D112&lt;0,"",D112)</f>
        <v>0</v>
      </c>
      <c r="E113" s="139"/>
    </row>
    <row r="114" spans="1:5" ht="16.5" customHeight="1" x14ac:dyDescent="0.2">
      <c r="A114" s="141" t="s">
        <v>475</v>
      </c>
      <c r="B114" s="115" t="str">
        <f>IF(B112&lt;0,-B112,"")</f>
        <v/>
      </c>
      <c r="C114" s="115" t="str">
        <f>IF(C112&lt;0,-C112,"")</f>
        <v/>
      </c>
      <c r="D114" s="115" t="str">
        <f>IF(D112&lt;0,-D112,"")</f>
        <v/>
      </c>
      <c r="E114" s="139"/>
    </row>
    <row r="115" spans="1:5" s="138" customFormat="1" ht="16.5" customHeight="1" x14ac:dyDescent="0.25">
      <c r="A115" s="136" t="s">
        <v>480</v>
      </c>
      <c r="B115" s="283">
        <v>0</v>
      </c>
      <c r="C115" s="283">
        <v>0</v>
      </c>
      <c r="D115" s="283">
        <v>0</v>
      </c>
    </row>
    <row r="116" spans="1:5" s="138" customFormat="1" ht="16.5" customHeight="1" x14ac:dyDescent="0.25">
      <c r="A116" s="136" t="s">
        <v>481</v>
      </c>
      <c r="B116" s="283">
        <v>0</v>
      </c>
      <c r="C116" s="283">
        <v>0</v>
      </c>
      <c r="D116" s="283">
        <v>0</v>
      </c>
    </row>
    <row r="117" spans="1:5" s="138" customFormat="1" ht="16.5" customHeight="1" x14ac:dyDescent="0.2">
      <c r="A117" s="136" t="s">
        <v>482</v>
      </c>
      <c r="B117" s="114">
        <f>B115-B116</f>
        <v>0</v>
      </c>
      <c r="C117" s="114">
        <f>C115-C116</f>
        <v>0</v>
      </c>
      <c r="D117" s="114">
        <f>D115-D116</f>
        <v>0</v>
      </c>
    </row>
    <row r="118" spans="1:5" s="139" customFormat="1" ht="16.5" customHeight="1" x14ac:dyDescent="0.2">
      <c r="A118" s="141" t="s">
        <v>474</v>
      </c>
      <c r="B118" s="115">
        <f>IF(B117&lt;0,"",B117)</f>
        <v>0</v>
      </c>
      <c r="C118" s="115">
        <f>IF(C117&lt;0,"",C117)</f>
        <v>0</v>
      </c>
      <c r="D118" s="115">
        <f>IF(D117&lt;0,"",D117)</f>
        <v>0</v>
      </c>
    </row>
    <row r="119" spans="1:5" s="139" customFormat="1" ht="16.5" customHeight="1" x14ac:dyDescent="0.2">
      <c r="A119" s="141" t="s">
        <v>475</v>
      </c>
      <c r="B119" s="115" t="str">
        <f>IF(B117&lt;0,-B117,"")</f>
        <v/>
      </c>
      <c r="C119" s="115" t="str">
        <f>IF(C117&lt;0,-C117,"")</f>
        <v/>
      </c>
      <c r="D119" s="115" t="str">
        <f>IF(D117&lt;0,-D117,"")</f>
        <v/>
      </c>
    </row>
    <row r="120" spans="1:5" s="138" customFormat="1" ht="16.5" customHeight="1" x14ac:dyDescent="0.2">
      <c r="A120" s="136" t="s">
        <v>483</v>
      </c>
      <c r="B120" s="114">
        <f>B96+B107+B115</f>
        <v>0</v>
      </c>
      <c r="C120" s="114">
        <f t="shared" ref="C120:D120" si="14">C96+C107+C115</f>
        <v>0</v>
      </c>
      <c r="D120" s="114">
        <f t="shared" si="14"/>
        <v>0</v>
      </c>
    </row>
    <row r="121" spans="1:5" s="138" customFormat="1" ht="16.5" customHeight="1" x14ac:dyDescent="0.2">
      <c r="A121" s="136" t="s">
        <v>484</v>
      </c>
      <c r="B121" s="114">
        <f>B103+B108+B116</f>
        <v>0</v>
      </c>
      <c r="C121" s="114">
        <f>C103+C108+C116</f>
        <v>0</v>
      </c>
      <c r="D121" s="114">
        <f>D103+D108+D116</f>
        <v>0</v>
      </c>
    </row>
    <row r="122" spans="1:5" s="138" customFormat="1" ht="16.5" customHeight="1" x14ac:dyDescent="0.2">
      <c r="A122" s="136" t="s">
        <v>485</v>
      </c>
      <c r="B122" s="114">
        <f>B120-B121</f>
        <v>0</v>
      </c>
      <c r="C122" s="114">
        <f t="shared" ref="C122:D122" si="15">C120-C121</f>
        <v>0</v>
      </c>
      <c r="D122" s="114">
        <f t="shared" si="15"/>
        <v>0</v>
      </c>
    </row>
    <row r="123" spans="1:5" ht="16.5" customHeight="1" x14ac:dyDescent="0.2">
      <c r="A123" s="141" t="s">
        <v>474</v>
      </c>
      <c r="B123" s="115">
        <f>IF(B122&lt;0,"",B122)</f>
        <v>0</v>
      </c>
      <c r="C123" s="115">
        <f>IF(C122&lt;0,"",C122)</f>
        <v>0</v>
      </c>
      <c r="D123" s="115">
        <f>IF(D122&lt;0,"",D122)</f>
        <v>0</v>
      </c>
      <c r="E123" s="139"/>
    </row>
    <row r="124" spans="1:5" ht="16.5" customHeight="1" x14ac:dyDescent="0.2">
      <c r="A124" s="141" t="s">
        <v>475</v>
      </c>
      <c r="B124" s="115" t="str">
        <f>IF(B122&lt;0,-B122,"")</f>
        <v/>
      </c>
      <c r="C124" s="115" t="str">
        <f>IF(C122&lt;0,-C122,"")</f>
        <v/>
      </c>
      <c r="D124" s="115" t="str">
        <f>IF(D122&lt;0,-D122,"")</f>
        <v/>
      </c>
      <c r="E124" s="139"/>
    </row>
    <row r="127" spans="1:5" s="144" customFormat="1" x14ac:dyDescent="0.2">
      <c r="A127" s="142" t="s">
        <v>333</v>
      </c>
      <c r="B127" s="142"/>
      <c r="C127" s="142"/>
      <c r="D127" s="142"/>
      <c r="E127" s="143"/>
    </row>
    <row r="128" spans="1:5" s="144" customFormat="1" x14ac:dyDescent="0.2">
      <c r="A128" s="145"/>
      <c r="B128" s="145"/>
      <c r="C128" s="145"/>
      <c r="D128" s="145"/>
      <c r="E128" s="145"/>
    </row>
    <row r="129" spans="1:5" s="144" customFormat="1" x14ac:dyDescent="0.2">
      <c r="A129" s="359" t="s">
        <v>334</v>
      </c>
      <c r="B129" s="359"/>
      <c r="C129" s="359"/>
      <c r="D129" s="359"/>
      <c r="E129" s="359"/>
    </row>
    <row r="130" spans="1:5" s="144" customFormat="1" ht="39.75" customHeight="1" x14ac:dyDescent="0.2">
      <c r="A130" s="359" t="s">
        <v>486</v>
      </c>
      <c r="B130" s="359"/>
      <c r="C130" s="359"/>
      <c r="D130" s="359"/>
      <c r="E130" s="146"/>
    </row>
    <row r="131" spans="1:5" x14ac:dyDescent="0.2">
      <c r="A131" s="145"/>
      <c r="B131" s="145"/>
      <c r="C131" s="145"/>
      <c r="D131" s="145"/>
      <c r="E131" s="145"/>
    </row>
    <row r="132" spans="1:5" s="144" customFormat="1" ht="28.5" customHeight="1" x14ac:dyDescent="0.2">
      <c r="A132" s="360" t="s">
        <v>487</v>
      </c>
      <c r="B132" s="360"/>
      <c r="C132" s="360"/>
      <c r="D132" s="360"/>
    </row>
    <row r="133" spans="1:5" s="144" customFormat="1" ht="32.25" customHeight="1" x14ac:dyDescent="0.2">
      <c r="A133" s="361" t="s">
        <v>488</v>
      </c>
      <c r="B133" s="361"/>
      <c r="C133" s="361"/>
      <c r="D133" s="361"/>
    </row>
    <row r="134" spans="1:5" s="144" customFormat="1" ht="30.75" customHeight="1" x14ac:dyDescent="0.2">
      <c r="A134" s="361" t="s">
        <v>489</v>
      </c>
      <c r="B134" s="361"/>
      <c r="C134" s="361"/>
      <c r="D134" s="361"/>
    </row>
    <row r="135" spans="1:5" s="144" customFormat="1" ht="30" customHeight="1" x14ac:dyDescent="0.2">
      <c r="A135" s="361" t="s">
        <v>490</v>
      </c>
      <c r="B135" s="361"/>
      <c r="C135" s="361"/>
      <c r="D135" s="361"/>
    </row>
    <row r="136" spans="1:5" s="144" customFormat="1" x14ac:dyDescent="0.2">
      <c r="A136" s="147" t="s">
        <v>354</v>
      </c>
      <c r="B136" s="148"/>
      <c r="C136" s="148"/>
      <c r="D136" s="148"/>
    </row>
    <row r="137" spans="1:5" s="144" customFormat="1" x14ac:dyDescent="0.2">
      <c r="A137" s="147" t="s">
        <v>355</v>
      </c>
      <c r="B137" s="148"/>
      <c r="C137" s="148"/>
      <c r="D137" s="148"/>
    </row>
    <row r="138" spans="1:5" s="144" customFormat="1" ht="20.25" customHeight="1" x14ac:dyDescent="0.2">
      <c r="A138" s="362" t="s">
        <v>491</v>
      </c>
      <c r="B138" s="362"/>
      <c r="C138" s="362"/>
      <c r="D138" s="362"/>
    </row>
    <row r="139" spans="1:5" s="144" customFormat="1" ht="22.5" customHeight="1" x14ac:dyDescent="0.2">
      <c r="A139" s="362" t="s">
        <v>492</v>
      </c>
      <c r="B139" s="362"/>
      <c r="C139" s="362"/>
      <c r="D139" s="362"/>
    </row>
    <row r="140" spans="1:5" s="144" customFormat="1" x14ac:dyDescent="0.2">
      <c r="A140" s="147" t="s">
        <v>358</v>
      </c>
      <c r="B140" s="148"/>
      <c r="C140" s="148"/>
      <c r="D140" s="148"/>
    </row>
    <row r="141" spans="1:5" s="144" customFormat="1" x14ac:dyDescent="0.2">
      <c r="A141" s="147" t="s">
        <v>359</v>
      </c>
      <c r="B141" s="148"/>
      <c r="C141" s="148"/>
      <c r="D141" s="148"/>
    </row>
    <row r="142" spans="1:5" s="144" customFormat="1" ht="32.25" customHeight="1" x14ac:dyDescent="0.2">
      <c r="A142" s="358" t="s">
        <v>360</v>
      </c>
      <c r="B142" s="358"/>
      <c r="C142" s="358"/>
      <c r="D142" s="358"/>
    </row>
    <row r="143" spans="1:5" s="144" customFormat="1" ht="27.75" customHeight="1" x14ac:dyDescent="0.2">
      <c r="A143" s="358" t="s">
        <v>493</v>
      </c>
      <c r="B143" s="358"/>
      <c r="C143" s="358"/>
      <c r="D143" s="358"/>
    </row>
    <row r="144" spans="1:5" s="144" customFormat="1" x14ac:dyDescent="0.2">
      <c r="A144" s="147"/>
      <c r="B144" s="148"/>
      <c r="C144" s="148"/>
      <c r="D144" s="148"/>
    </row>
    <row r="145" spans="1:4" s="144" customFormat="1" ht="21.75" customHeight="1" thickBot="1" x14ac:dyDescent="0.25">
      <c r="A145" s="358" t="s">
        <v>362</v>
      </c>
      <c r="B145" s="358"/>
      <c r="C145" s="358"/>
      <c r="D145" s="358"/>
    </row>
    <row r="146" spans="1:4" s="144" customFormat="1" ht="13.5" thickBot="1" x14ac:dyDescent="0.25">
      <c r="A146" s="149"/>
      <c r="B146" s="149" t="s">
        <v>202</v>
      </c>
      <c r="C146" s="150" t="s">
        <v>201</v>
      </c>
      <c r="D146" s="151"/>
    </row>
    <row r="147" spans="1:4" s="144" customFormat="1" ht="13.5" thickBot="1" x14ac:dyDescent="0.25">
      <c r="A147" s="152" t="s">
        <v>363</v>
      </c>
      <c r="B147" s="153">
        <f>C68</f>
        <v>0</v>
      </c>
      <c r="C147" s="153">
        <f>D68</f>
        <v>0</v>
      </c>
      <c r="D147" s="154">
        <v>1</v>
      </c>
    </row>
    <row r="148" spans="1:4" s="144" customFormat="1" ht="13.5" thickBot="1" x14ac:dyDescent="0.25">
      <c r="A148" s="152" t="s">
        <v>364</v>
      </c>
      <c r="B148" s="153">
        <f>C50</f>
        <v>0</v>
      </c>
      <c r="C148" s="153">
        <f>D50</f>
        <v>0</v>
      </c>
      <c r="D148" s="154">
        <v>2</v>
      </c>
    </row>
    <row r="149" spans="1:4" s="144" customFormat="1" ht="13.5" thickBot="1" x14ac:dyDescent="0.25">
      <c r="A149" s="152" t="s">
        <v>365</v>
      </c>
      <c r="B149" s="153">
        <f>B147+B148</f>
        <v>0</v>
      </c>
      <c r="C149" s="153">
        <f>C147+C148</f>
        <v>0</v>
      </c>
      <c r="D149" s="154">
        <v>3</v>
      </c>
    </row>
    <row r="150" spans="1:4" s="144" customFormat="1" ht="13.5" thickBot="1" x14ac:dyDescent="0.25">
      <c r="A150" s="152" t="s">
        <v>366</v>
      </c>
      <c r="B150" s="153">
        <f>C77</f>
        <v>0</v>
      </c>
      <c r="C150" s="153">
        <f>D77</f>
        <v>0</v>
      </c>
      <c r="D150" s="154">
        <v>4</v>
      </c>
    </row>
    <row r="151" spans="1:4" s="144" customFormat="1" x14ac:dyDescent="0.2">
      <c r="A151" s="155" t="s">
        <v>367</v>
      </c>
      <c r="B151" s="364" t="e">
        <f>B149/B150</f>
        <v>#DIV/0!</v>
      </c>
      <c r="C151" s="364" t="e">
        <f>C149/C150</f>
        <v>#DIV/0!</v>
      </c>
      <c r="D151" s="366" t="s">
        <v>368</v>
      </c>
    </row>
    <row r="152" spans="1:4" s="144" customFormat="1" ht="15" thickBot="1" x14ac:dyDescent="0.25">
      <c r="A152" s="152" t="s">
        <v>494</v>
      </c>
      <c r="B152" s="365"/>
      <c r="C152" s="365"/>
      <c r="D152" s="367"/>
    </row>
    <row r="153" spans="1:4" s="144" customFormat="1" ht="13.5" thickBot="1" x14ac:dyDescent="0.25">
      <c r="A153" s="156" t="s">
        <v>370</v>
      </c>
      <c r="B153" s="95" t="s">
        <v>372</v>
      </c>
      <c r="C153" s="96" t="s">
        <v>381</v>
      </c>
      <c r="D153" s="368"/>
    </row>
    <row r="154" spans="1:4" s="144" customFormat="1" ht="15" thickBot="1" x14ac:dyDescent="0.25">
      <c r="A154" s="152" t="s">
        <v>495</v>
      </c>
      <c r="B154" s="157">
        <f>C122</f>
        <v>0</v>
      </c>
      <c r="C154" s="157">
        <f>D122</f>
        <v>0</v>
      </c>
      <c r="D154" s="154">
        <v>5</v>
      </c>
    </row>
    <row r="155" spans="1:4" s="144" customFormat="1" ht="13.5" thickBot="1" x14ac:dyDescent="0.25">
      <c r="A155" s="152" t="s">
        <v>374</v>
      </c>
      <c r="B155" s="158">
        <v>0</v>
      </c>
      <c r="C155" s="158">
        <v>0</v>
      </c>
      <c r="D155" s="154">
        <v>6</v>
      </c>
    </row>
    <row r="156" spans="1:4" s="144" customFormat="1" ht="13.5" thickBot="1" x14ac:dyDescent="0.25">
      <c r="A156" s="152" t="s">
        <v>375</v>
      </c>
      <c r="B156" s="158">
        <v>0</v>
      </c>
      <c r="C156" s="158">
        <v>0</v>
      </c>
      <c r="D156" s="154">
        <v>7</v>
      </c>
    </row>
    <row r="157" spans="1:4" s="144" customFormat="1" ht="13.5" thickBot="1" x14ac:dyDescent="0.25">
      <c r="A157" s="152" t="s">
        <v>376</v>
      </c>
      <c r="B157" s="158">
        <v>0</v>
      </c>
      <c r="C157" s="158">
        <v>0</v>
      </c>
      <c r="D157" s="154">
        <v>8</v>
      </c>
    </row>
    <row r="158" spans="1:4" s="144" customFormat="1" ht="36.75" customHeight="1" thickBot="1" x14ac:dyDescent="0.25">
      <c r="A158" s="159" t="s">
        <v>496</v>
      </c>
      <c r="B158" s="157">
        <f>B154+B155+B156+B157</f>
        <v>0</v>
      </c>
      <c r="C158" s="157">
        <f>C154+C155+C156+C157</f>
        <v>0</v>
      </c>
      <c r="D158" s="154">
        <v>9</v>
      </c>
    </row>
    <row r="159" spans="1:4" s="144" customFormat="1" x14ac:dyDescent="0.2">
      <c r="A159" s="155" t="s">
        <v>378</v>
      </c>
      <c r="B159" s="364" t="e">
        <f>B158/B156</f>
        <v>#DIV/0!</v>
      </c>
      <c r="C159" s="364" t="e">
        <f>C158/C156</f>
        <v>#DIV/0!</v>
      </c>
      <c r="D159" s="366" t="s">
        <v>379</v>
      </c>
    </row>
    <row r="160" spans="1:4" s="144" customFormat="1" ht="15" thickBot="1" x14ac:dyDescent="0.25">
      <c r="A160" s="152" t="s">
        <v>497</v>
      </c>
      <c r="B160" s="365"/>
      <c r="C160" s="365"/>
      <c r="D160" s="367"/>
    </row>
    <row r="161" spans="1:4" s="144" customFormat="1" ht="22.5" customHeight="1" thickBot="1" x14ac:dyDescent="0.25">
      <c r="A161" s="152" t="s">
        <v>355</v>
      </c>
      <c r="B161" s="95" t="s">
        <v>372</v>
      </c>
      <c r="C161" s="96" t="s">
        <v>381</v>
      </c>
      <c r="D161" s="368"/>
    </row>
    <row r="162" spans="1:4" s="144" customFormat="1" ht="34.5" customHeight="1" x14ac:dyDescent="0.2">
      <c r="A162" s="363" t="s">
        <v>382</v>
      </c>
      <c r="B162" s="363"/>
      <c r="C162" s="363"/>
      <c r="D162" s="363"/>
    </row>
  </sheetData>
  <sheetProtection algorithmName="SHA-512" hashValue="hhZJcjgt6bRH47ufTLYKL0qhuTrcQjsBzNADhhkFuQbT6gGpYIfriJ9D9ik/rSCL6sDc3+5mtVsZglZL2AziNA==" saltValue="HIXHrww3oevTpaK3Da+s2g==" spinCount="100000" sheet="1" objects="1" scenarios="1" formatColumns="0" formatRows="0"/>
  <mergeCells count="34">
    <mergeCell ref="A162:D162"/>
    <mergeCell ref="A143:D143"/>
    <mergeCell ref="A145:D145"/>
    <mergeCell ref="B151:B152"/>
    <mergeCell ref="C151:C152"/>
    <mergeCell ref="D151:D153"/>
    <mergeCell ref="B159:B160"/>
    <mergeCell ref="C159:C160"/>
    <mergeCell ref="D159:D161"/>
    <mergeCell ref="A142:D142"/>
    <mergeCell ref="A89:D89"/>
    <mergeCell ref="A91:D91"/>
    <mergeCell ref="A97:D97"/>
    <mergeCell ref="A129:E129"/>
    <mergeCell ref="A130:D130"/>
    <mergeCell ref="A132:D132"/>
    <mergeCell ref="A133:D133"/>
    <mergeCell ref="A134:D134"/>
    <mergeCell ref="A135:D135"/>
    <mergeCell ref="A138:D138"/>
    <mergeCell ref="A139:D139"/>
    <mergeCell ref="A1:D1"/>
    <mergeCell ref="A87:D87"/>
    <mergeCell ref="A3:D3"/>
    <mergeCell ref="A6:D6"/>
    <mergeCell ref="A8:D8"/>
    <mergeCell ref="A10:D10"/>
    <mergeCell ref="A11:D11"/>
    <mergeCell ref="A21:D21"/>
    <mergeCell ref="A45:D45"/>
    <mergeCell ref="A51:D51"/>
    <mergeCell ref="A71:D71"/>
    <mergeCell ref="A82:D82"/>
    <mergeCell ref="A84:D84"/>
  </mergeCells>
  <conditionalFormatting sqref="B79:D79">
    <cfRule type="containsText" dxfId="1" priority="1" operator="containsText" text="nu">
      <formula>NOT(ISERROR(SEARCH("nu",B79)))</formula>
    </cfRule>
  </conditionalFormatting>
  <pageMargins left="0.7" right="0.7" top="0.75" bottom="0.75" header="0.3" footer="0.3"/>
  <pageSetup paperSize="9" scale="84"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6"/>
  <sheetViews>
    <sheetView workbookViewId="0">
      <selection activeCell="E68" sqref="E68"/>
    </sheetView>
  </sheetViews>
  <sheetFormatPr defaultColWidth="9.140625" defaultRowHeight="12.75" x14ac:dyDescent="0.2"/>
  <cols>
    <col min="1" max="1" width="41" style="205" customWidth="1"/>
    <col min="2" max="2" width="18.5703125" style="204" customWidth="1"/>
    <col min="3" max="3" width="20" style="204" customWidth="1"/>
    <col min="4" max="4" width="18.28515625" style="204" customWidth="1"/>
    <col min="5" max="5" width="13.85546875" style="139" customWidth="1"/>
    <col min="6" max="16384" width="9.140625" style="109"/>
  </cols>
  <sheetData>
    <row r="1" spans="1:5" s="104" customFormat="1" ht="83.25" customHeight="1" x14ac:dyDescent="0.2">
      <c r="A1" s="327" t="s">
        <v>712</v>
      </c>
      <c r="B1" s="327"/>
      <c r="C1" s="327"/>
      <c r="D1" s="327"/>
      <c r="E1" s="134"/>
    </row>
    <row r="2" spans="1:5" s="104" customFormat="1" x14ac:dyDescent="0.2">
      <c r="A2" s="327" t="s">
        <v>498</v>
      </c>
      <c r="B2" s="327"/>
      <c r="C2" s="327"/>
      <c r="D2" s="327"/>
      <c r="E2" s="134"/>
    </row>
    <row r="3" spans="1:5" s="104" customFormat="1" x14ac:dyDescent="0.2">
      <c r="A3" s="370" t="s">
        <v>499</v>
      </c>
      <c r="B3" s="370"/>
      <c r="C3" s="370"/>
      <c r="D3" s="370"/>
      <c r="E3" s="134"/>
    </row>
    <row r="4" spans="1:5" s="104" customFormat="1" x14ac:dyDescent="0.2">
      <c r="A4" s="162" t="s">
        <v>386</v>
      </c>
      <c r="B4" s="161"/>
      <c r="C4" s="161"/>
      <c r="D4" s="161"/>
      <c r="E4" s="134"/>
    </row>
    <row r="5" spans="1:5" s="104" customFormat="1" ht="23.25" customHeight="1" x14ac:dyDescent="0.2">
      <c r="A5" s="346" t="s">
        <v>387</v>
      </c>
      <c r="B5" s="346"/>
      <c r="C5" s="346"/>
      <c r="D5" s="346"/>
      <c r="E5" s="134"/>
    </row>
    <row r="6" spans="1:5" s="167" customFormat="1" x14ac:dyDescent="0.2">
      <c r="A6" s="163"/>
      <c r="B6" s="164"/>
      <c r="C6" s="164"/>
      <c r="D6" s="165"/>
      <c r="E6" s="166"/>
    </row>
    <row r="7" spans="1:5" x14ac:dyDescent="0.2">
      <c r="A7" s="136"/>
      <c r="B7" s="168" t="s">
        <v>200</v>
      </c>
      <c r="C7" s="168" t="s">
        <v>201</v>
      </c>
      <c r="D7" s="168" t="s">
        <v>202</v>
      </c>
    </row>
    <row r="8" spans="1:5" s="110" customFormat="1" x14ac:dyDescent="0.2">
      <c r="A8" s="350" t="s">
        <v>203</v>
      </c>
      <c r="B8" s="351"/>
      <c r="C8" s="351"/>
      <c r="D8" s="352"/>
      <c r="E8" s="138"/>
    </row>
    <row r="9" spans="1:5" ht="15.75" x14ac:dyDescent="0.25">
      <c r="A9" s="111" t="s">
        <v>204</v>
      </c>
      <c r="B9" s="282">
        <v>0</v>
      </c>
      <c r="C9" s="282">
        <v>0</v>
      </c>
      <c r="D9" s="282">
        <v>0</v>
      </c>
    </row>
    <row r="10" spans="1:5" ht="15.75" x14ac:dyDescent="0.25">
      <c r="A10" s="111" t="s">
        <v>205</v>
      </c>
      <c r="B10" s="282">
        <v>0</v>
      </c>
      <c r="C10" s="282">
        <v>0</v>
      </c>
      <c r="D10" s="282">
        <v>0</v>
      </c>
    </row>
    <row r="11" spans="1:5" ht="15.75" x14ac:dyDescent="0.25">
      <c r="A11" s="111" t="s">
        <v>214</v>
      </c>
      <c r="B11" s="282">
        <v>0</v>
      </c>
      <c r="C11" s="282">
        <v>0</v>
      </c>
      <c r="D11" s="282">
        <v>0</v>
      </c>
    </row>
    <row r="12" spans="1:5" x14ac:dyDescent="0.2">
      <c r="A12" s="113" t="s">
        <v>215</v>
      </c>
      <c r="B12" s="169">
        <f>SUM(B9:B11)</f>
        <v>0</v>
      </c>
      <c r="C12" s="169">
        <f>SUM(C9:C11)</f>
        <v>0</v>
      </c>
      <c r="D12" s="169">
        <f>SUM(D9:D11)</f>
        <v>0</v>
      </c>
    </row>
    <row r="13" spans="1:5" s="110" customFormat="1" x14ac:dyDescent="0.2">
      <c r="A13" s="353" t="s">
        <v>216</v>
      </c>
      <c r="B13" s="354"/>
      <c r="C13" s="354"/>
      <c r="D13" s="355"/>
      <c r="E13" s="138"/>
    </row>
    <row r="14" spans="1:5" ht="15.75" x14ac:dyDescent="0.25">
      <c r="A14" s="111" t="s">
        <v>217</v>
      </c>
      <c r="B14" s="282">
        <v>0</v>
      </c>
      <c r="C14" s="282">
        <v>0</v>
      </c>
      <c r="D14" s="282">
        <v>0</v>
      </c>
    </row>
    <row r="15" spans="1:5" ht="15.75" x14ac:dyDescent="0.25">
      <c r="A15" s="111" t="s">
        <v>223</v>
      </c>
      <c r="B15" s="282">
        <v>0</v>
      </c>
      <c r="C15" s="282">
        <v>0</v>
      </c>
      <c r="D15" s="282">
        <v>0</v>
      </c>
    </row>
    <row r="16" spans="1:5" ht="15.75" x14ac:dyDescent="0.25">
      <c r="A16" s="111" t="s">
        <v>224</v>
      </c>
      <c r="B16" s="282">
        <v>0</v>
      </c>
      <c r="C16" s="282">
        <v>0</v>
      </c>
      <c r="D16" s="282">
        <v>0</v>
      </c>
    </row>
    <row r="17" spans="1:10" ht="15.75" x14ac:dyDescent="0.25">
      <c r="A17" s="111" t="s">
        <v>225</v>
      </c>
      <c r="B17" s="282">
        <v>0</v>
      </c>
      <c r="C17" s="282">
        <v>0</v>
      </c>
      <c r="D17" s="282">
        <v>0</v>
      </c>
    </row>
    <row r="18" spans="1:10" s="110" customFormat="1" x14ac:dyDescent="0.2">
      <c r="A18" s="113" t="s">
        <v>226</v>
      </c>
      <c r="B18" s="169">
        <f>SUM(B14:B17)</f>
        <v>0</v>
      </c>
      <c r="C18" s="169">
        <f>SUM(C14:C17)</f>
        <v>0</v>
      </c>
      <c r="D18" s="169">
        <f>SUM(D14:D17)</f>
        <v>0</v>
      </c>
      <c r="E18" s="138"/>
    </row>
    <row r="19" spans="1:10" s="110" customFormat="1" ht="15.75" x14ac:dyDescent="0.25">
      <c r="A19" s="113" t="s">
        <v>227</v>
      </c>
      <c r="B19" s="282">
        <v>0</v>
      </c>
      <c r="C19" s="282">
        <v>0</v>
      </c>
      <c r="D19" s="282">
        <v>0</v>
      </c>
      <c r="E19" s="138"/>
    </row>
    <row r="20" spans="1:10" s="117" customFormat="1" ht="25.5" x14ac:dyDescent="0.25">
      <c r="A20" s="113" t="s">
        <v>500</v>
      </c>
      <c r="B20" s="282">
        <v>0</v>
      </c>
      <c r="C20" s="282">
        <v>0</v>
      </c>
      <c r="D20" s="282">
        <v>0</v>
      </c>
      <c r="E20" s="170"/>
    </row>
    <row r="21" spans="1:10" s="119" customFormat="1" ht="15.75" x14ac:dyDescent="0.25">
      <c r="A21" s="171" t="s">
        <v>501</v>
      </c>
      <c r="B21" s="282">
        <v>0</v>
      </c>
      <c r="C21" s="282">
        <v>0</v>
      </c>
      <c r="D21" s="282">
        <v>0</v>
      </c>
      <c r="E21" s="172"/>
    </row>
    <row r="22" spans="1:10" s="110" customFormat="1" ht="25.5" x14ac:dyDescent="0.2">
      <c r="A22" s="113" t="s">
        <v>502</v>
      </c>
      <c r="B22" s="169">
        <f>B18+B19-B20-B28</f>
        <v>0</v>
      </c>
      <c r="C22" s="169">
        <f t="shared" ref="C22:D22" si="0">C18+C19-C20-C28</f>
        <v>0</v>
      </c>
      <c r="D22" s="169">
        <f t="shared" si="0"/>
        <v>0</v>
      </c>
      <c r="E22" s="138"/>
    </row>
    <row r="23" spans="1:10" s="110" customFormat="1" x14ac:dyDescent="0.2">
      <c r="A23" s="113" t="s">
        <v>241</v>
      </c>
      <c r="B23" s="173">
        <f>B12+B22-B27</f>
        <v>0</v>
      </c>
      <c r="C23" s="173">
        <f>C12+C22-C27</f>
        <v>0</v>
      </c>
      <c r="D23" s="173">
        <f>D12+D22-D27</f>
        <v>0</v>
      </c>
    </row>
    <row r="24" spans="1:10" ht="25.5" x14ac:dyDescent="0.2">
      <c r="A24" s="113" t="s">
        <v>503</v>
      </c>
      <c r="B24" s="174">
        <v>0</v>
      </c>
      <c r="C24" s="174">
        <v>0</v>
      </c>
      <c r="D24" s="174">
        <v>0</v>
      </c>
    </row>
    <row r="25" spans="1:10" s="110" customFormat="1" x14ac:dyDescent="0.2">
      <c r="A25" s="113" t="s">
        <v>504</v>
      </c>
      <c r="B25" s="174">
        <v>0</v>
      </c>
      <c r="C25" s="174">
        <v>0</v>
      </c>
      <c r="D25" s="174">
        <v>0</v>
      </c>
      <c r="E25" s="138"/>
    </row>
    <row r="26" spans="1:10" s="110" customFormat="1" x14ac:dyDescent="0.2">
      <c r="A26" s="175" t="s">
        <v>249</v>
      </c>
      <c r="B26" s="115">
        <f>B27+B28</f>
        <v>0</v>
      </c>
      <c r="C26" s="115">
        <f>C27+C28</f>
        <v>0</v>
      </c>
      <c r="D26" s="115">
        <f t="shared" ref="D26" si="1">D27+D28</f>
        <v>0</v>
      </c>
      <c r="E26" s="138"/>
    </row>
    <row r="27" spans="1:10" x14ac:dyDescent="0.2">
      <c r="A27" s="111" t="s">
        <v>505</v>
      </c>
      <c r="B27" s="112">
        <v>0</v>
      </c>
      <c r="C27" s="112">
        <v>0</v>
      </c>
      <c r="D27" s="112">
        <v>0</v>
      </c>
    </row>
    <row r="28" spans="1:10" x14ac:dyDescent="0.2">
      <c r="A28" s="111" t="s">
        <v>506</v>
      </c>
      <c r="B28" s="112">
        <v>0</v>
      </c>
      <c r="C28" s="112">
        <v>0</v>
      </c>
      <c r="D28" s="112">
        <v>0</v>
      </c>
    </row>
    <row r="29" spans="1:10" s="110" customFormat="1" x14ac:dyDescent="0.2">
      <c r="A29" s="353" t="s">
        <v>258</v>
      </c>
      <c r="B29" s="354"/>
      <c r="C29" s="354"/>
      <c r="D29" s="355"/>
      <c r="E29" s="138"/>
    </row>
    <row r="30" spans="1:10" x14ac:dyDescent="0.2">
      <c r="A30" s="111" t="s">
        <v>259</v>
      </c>
      <c r="B30" s="112">
        <v>0</v>
      </c>
      <c r="C30" s="112">
        <v>0</v>
      </c>
      <c r="D30" s="112">
        <v>0</v>
      </c>
    </row>
    <row r="31" spans="1:10" x14ac:dyDescent="0.2">
      <c r="A31" s="111" t="s">
        <v>507</v>
      </c>
      <c r="B31" s="112">
        <v>0</v>
      </c>
      <c r="C31" s="112">
        <v>0</v>
      </c>
      <c r="D31" s="112">
        <v>0</v>
      </c>
      <c r="E31" s="166"/>
      <c r="F31" s="167"/>
      <c r="G31" s="167"/>
      <c r="H31" s="167"/>
      <c r="I31" s="167"/>
      <c r="J31" s="167"/>
    </row>
    <row r="32" spans="1:10" x14ac:dyDescent="0.2">
      <c r="A32" s="111" t="s">
        <v>508</v>
      </c>
      <c r="B32" s="112">
        <v>0</v>
      </c>
      <c r="C32" s="112">
        <v>0</v>
      </c>
      <c r="D32" s="112">
        <v>0</v>
      </c>
    </row>
    <row r="33" spans="1:7" x14ac:dyDescent="0.2">
      <c r="A33" s="111" t="s">
        <v>509</v>
      </c>
      <c r="B33" s="112">
        <v>0</v>
      </c>
      <c r="C33" s="112">
        <v>0</v>
      </c>
      <c r="D33" s="112">
        <v>0</v>
      </c>
    </row>
    <row r="34" spans="1:7" x14ac:dyDescent="0.2">
      <c r="A34" s="111" t="s">
        <v>510</v>
      </c>
      <c r="B34" s="176">
        <f>B35-B36</f>
        <v>0</v>
      </c>
      <c r="C34" s="176">
        <f t="shared" ref="C34:D34" si="2">C35-C36</f>
        <v>0</v>
      </c>
      <c r="D34" s="176">
        <f t="shared" si="2"/>
        <v>0</v>
      </c>
    </row>
    <row r="35" spans="1:7" ht="25.5" x14ac:dyDescent="0.25">
      <c r="A35" s="111" t="s">
        <v>511</v>
      </c>
      <c r="B35" s="112">
        <v>0</v>
      </c>
      <c r="C35" s="282">
        <v>0</v>
      </c>
      <c r="D35" s="282">
        <v>0</v>
      </c>
    </row>
    <row r="36" spans="1:7" ht="25.5" x14ac:dyDescent="0.25">
      <c r="A36" s="111" t="s">
        <v>512</v>
      </c>
      <c r="B36" s="112">
        <v>0</v>
      </c>
      <c r="C36" s="282">
        <v>0</v>
      </c>
      <c r="D36" s="282">
        <v>0</v>
      </c>
    </row>
    <row r="37" spans="1:7" x14ac:dyDescent="0.2">
      <c r="A37" s="111" t="s">
        <v>513</v>
      </c>
      <c r="B37" s="176">
        <f>B38-B39</f>
        <v>0</v>
      </c>
      <c r="C37" s="176">
        <f t="shared" ref="C37:D37" si="3">C38-C39</f>
        <v>0</v>
      </c>
      <c r="D37" s="176">
        <f t="shared" si="3"/>
        <v>0</v>
      </c>
    </row>
    <row r="38" spans="1:7" ht="25.5" x14ac:dyDescent="0.25">
      <c r="A38" s="111" t="s">
        <v>514</v>
      </c>
      <c r="B38" s="112">
        <v>0</v>
      </c>
      <c r="C38" s="282">
        <v>0</v>
      </c>
      <c r="D38" s="282">
        <v>0</v>
      </c>
    </row>
    <row r="39" spans="1:7" ht="25.5" x14ac:dyDescent="0.25">
      <c r="A39" s="111" t="s">
        <v>515</v>
      </c>
      <c r="B39" s="112">
        <v>0</v>
      </c>
      <c r="C39" s="282">
        <v>0</v>
      </c>
      <c r="D39" s="282">
        <v>0</v>
      </c>
    </row>
    <row r="40" spans="1:7" x14ac:dyDescent="0.2">
      <c r="A40" s="111" t="s">
        <v>516</v>
      </c>
      <c r="B40" s="115">
        <f>SUM(B41:B42)</f>
        <v>0</v>
      </c>
      <c r="C40" s="115">
        <f>SUM(C41:C42)</f>
        <v>0</v>
      </c>
      <c r="D40" s="115">
        <f t="shared" ref="D40" si="4">SUM(D41:D42)</f>
        <v>0</v>
      </c>
    </row>
    <row r="41" spans="1:7" ht="25.5" x14ac:dyDescent="0.2">
      <c r="A41" s="111" t="s">
        <v>517</v>
      </c>
      <c r="B41" s="112">
        <v>0</v>
      </c>
      <c r="C41" s="112">
        <v>0</v>
      </c>
      <c r="D41" s="112">
        <v>0</v>
      </c>
    </row>
    <row r="42" spans="1:7" ht="25.5" x14ac:dyDescent="0.2">
      <c r="A42" s="111" t="s">
        <v>518</v>
      </c>
      <c r="B42" s="112">
        <v>0</v>
      </c>
      <c r="C42" s="112">
        <v>0</v>
      </c>
      <c r="D42" s="112">
        <v>0</v>
      </c>
    </row>
    <row r="43" spans="1:7" x14ac:dyDescent="0.2">
      <c r="A43" s="113" t="s">
        <v>276</v>
      </c>
      <c r="B43" s="169">
        <f>B30+B32+B33+B34+B37-B40</f>
        <v>0</v>
      </c>
      <c r="C43" s="169">
        <f>C30+C32+C33+C34+C37-C40</f>
        <v>0</v>
      </c>
      <c r="D43" s="169">
        <f t="shared" ref="D43" si="5">D30+D32+D33+D34+D37-D40</f>
        <v>0</v>
      </c>
    </row>
    <row r="44" spans="1:7" s="119" customFormat="1" ht="25.5" x14ac:dyDescent="0.2">
      <c r="A44" s="177" t="s">
        <v>519</v>
      </c>
      <c r="B44" s="112">
        <v>0</v>
      </c>
      <c r="C44" s="112">
        <v>0</v>
      </c>
      <c r="D44" s="112">
        <v>0</v>
      </c>
      <c r="E44" s="172"/>
      <c r="G44" s="178"/>
    </row>
    <row r="45" spans="1:7" s="119" customFormat="1" ht="25.5" x14ac:dyDescent="0.2">
      <c r="A45" s="179" t="s">
        <v>520</v>
      </c>
      <c r="B45" s="112">
        <v>0</v>
      </c>
      <c r="C45" s="112">
        <v>0</v>
      </c>
      <c r="D45" s="112">
        <v>0</v>
      </c>
      <c r="E45" s="172"/>
      <c r="G45" s="180"/>
    </row>
    <row r="46" spans="1:7" s="119" customFormat="1" ht="25.5" x14ac:dyDescent="0.2">
      <c r="A46" s="179" t="s">
        <v>521</v>
      </c>
      <c r="B46" s="112">
        <v>0</v>
      </c>
      <c r="C46" s="112">
        <v>0</v>
      </c>
      <c r="D46" s="112">
        <v>0</v>
      </c>
      <c r="E46" s="172"/>
      <c r="G46" s="180"/>
    </row>
    <row r="47" spans="1:7" s="119" customFormat="1" ht="25.5" x14ac:dyDescent="0.2">
      <c r="A47" s="179" t="s">
        <v>522</v>
      </c>
      <c r="B47" s="112">
        <v>0</v>
      </c>
      <c r="C47" s="112">
        <v>0</v>
      </c>
      <c r="D47" s="112">
        <v>0</v>
      </c>
      <c r="E47" s="172"/>
      <c r="G47" s="180"/>
    </row>
    <row r="48" spans="1:7" ht="14.25" x14ac:dyDescent="0.2">
      <c r="A48" s="113" t="s">
        <v>279</v>
      </c>
      <c r="B48" s="169">
        <f>B43+SUM(B44:B47)</f>
        <v>0</v>
      </c>
      <c r="C48" s="169">
        <f>C43+SUM(C44:C47)</f>
        <v>0</v>
      </c>
      <c r="D48" s="169">
        <f>D43+SUM(D44:D47)</f>
        <v>0</v>
      </c>
      <c r="G48" s="180"/>
    </row>
    <row r="49" spans="1:7" s="110" customFormat="1" ht="14.25" x14ac:dyDescent="0.2">
      <c r="A49" s="113" t="s">
        <v>280</v>
      </c>
      <c r="B49" s="169">
        <f>B12+B18+B19</f>
        <v>0</v>
      </c>
      <c r="C49" s="169">
        <f>C12+C18+C19</f>
        <v>0</v>
      </c>
      <c r="D49" s="169">
        <f>D12+D18+D19</f>
        <v>0</v>
      </c>
      <c r="E49" s="138"/>
      <c r="G49" s="180"/>
    </row>
    <row r="50" spans="1:7" s="110" customFormat="1" ht="14.25" x14ac:dyDescent="0.2">
      <c r="A50" s="113" t="s">
        <v>281</v>
      </c>
      <c r="B50" s="169">
        <f>B48+B20+B24+B25+B26</f>
        <v>0</v>
      </c>
      <c r="C50" s="169">
        <f>C48+C20+C24+C25+C26</f>
        <v>0</v>
      </c>
      <c r="D50" s="169">
        <f>D48+D20+D24+D25+D26</f>
        <v>0</v>
      </c>
      <c r="E50" s="138"/>
      <c r="G50" s="180"/>
    </row>
    <row r="51" spans="1:7" s="184" customFormat="1" x14ac:dyDescent="0.2">
      <c r="A51" s="181" t="s">
        <v>456</v>
      </c>
      <c r="B51" s="182" t="str">
        <f>IF(B49-B50=0,"da","nu")</f>
        <v>da</v>
      </c>
      <c r="C51" s="182" t="str">
        <f>IF(C49-C50=0,"da","nu")</f>
        <v>da</v>
      </c>
      <c r="D51" s="182" t="str">
        <f>IF(D49-D50=0,"da","nu")</f>
        <v>da</v>
      </c>
      <c r="E51" s="183"/>
    </row>
    <row r="54" spans="1:7" x14ac:dyDescent="0.2">
      <c r="A54" s="102" t="s">
        <v>523</v>
      </c>
      <c r="B54" s="185"/>
      <c r="C54" s="185"/>
      <c r="D54" s="185"/>
    </row>
    <row r="55" spans="1:7" x14ac:dyDescent="0.2">
      <c r="A55" s="102"/>
      <c r="B55" s="185"/>
      <c r="C55" s="185"/>
      <c r="D55" s="185"/>
    </row>
    <row r="56" spans="1:7" x14ac:dyDescent="0.2">
      <c r="A56" s="327" t="s">
        <v>498</v>
      </c>
      <c r="B56" s="327"/>
      <c r="C56" s="327"/>
      <c r="D56" s="327"/>
    </row>
    <row r="57" spans="1:7" x14ac:dyDescent="0.2">
      <c r="A57" s="102"/>
      <c r="B57" s="185"/>
      <c r="C57" s="185"/>
      <c r="D57" s="185"/>
    </row>
    <row r="58" spans="1:7" x14ac:dyDescent="0.2">
      <c r="A58" s="104"/>
      <c r="B58" s="185"/>
      <c r="C58" s="185"/>
      <c r="D58" s="185"/>
    </row>
    <row r="59" spans="1:7" x14ac:dyDescent="0.2">
      <c r="A59" s="370" t="s">
        <v>499</v>
      </c>
      <c r="B59" s="370"/>
      <c r="C59" s="370"/>
      <c r="D59" s="370"/>
    </row>
    <row r="60" spans="1:7" x14ac:dyDescent="0.2">
      <c r="A60" s="104" t="s">
        <v>524</v>
      </c>
      <c r="B60" s="185"/>
      <c r="C60" s="185"/>
      <c r="D60" s="185"/>
    </row>
    <row r="61" spans="1:7" x14ac:dyDescent="0.2">
      <c r="A61" s="186" t="s">
        <v>525</v>
      </c>
      <c r="B61" s="185"/>
      <c r="C61" s="185"/>
      <c r="D61" s="185"/>
    </row>
    <row r="62" spans="1:7" x14ac:dyDescent="0.2">
      <c r="A62" s="187"/>
      <c r="B62" s="185"/>
      <c r="C62" s="185"/>
      <c r="D62" s="161" t="s">
        <v>526</v>
      </c>
    </row>
    <row r="63" spans="1:7" x14ac:dyDescent="0.2">
      <c r="A63" s="188"/>
      <c r="B63" s="189" t="str">
        <f>B7</f>
        <v>N-2</v>
      </c>
      <c r="C63" s="189" t="str">
        <f t="shared" ref="C63:D63" si="6">C7</f>
        <v>N-1</v>
      </c>
      <c r="D63" s="189" t="str">
        <f t="shared" si="6"/>
        <v>N</v>
      </c>
    </row>
    <row r="64" spans="1:7" ht="15.75" x14ac:dyDescent="0.25">
      <c r="A64" s="190" t="s">
        <v>527</v>
      </c>
      <c r="B64" s="112">
        <v>0</v>
      </c>
      <c r="C64" s="282">
        <v>0</v>
      </c>
      <c r="D64" s="282">
        <v>0</v>
      </c>
    </row>
    <row r="65" spans="1:4" ht="38.25" x14ac:dyDescent="0.25">
      <c r="A65" s="179" t="s">
        <v>528</v>
      </c>
      <c r="B65" s="112">
        <v>0</v>
      </c>
      <c r="C65" s="282">
        <v>0</v>
      </c>
      <c r="D65" s="282">
        <v>0</v>
      </c>
    </row>
    <row r="66" spans="1:4" ht="15.75" x14ac:dyDescent="0.25">
      <c r="A66" s="190" t="s">
        <v>529</v>
      </c>
      <c r="B66" s="112">
        <v>0</v>
      </c>
      <c r="C66" s="282">
        <v>0</v>
      </c>
      <c r="D66" s="282">
        <v>0</v>
      </c>
    </row>
    <row r="67" spans="1:4" x14ac:dyDescent="0.2">
      <c r="A67" s="188" t="s">
        <v>530</v>
      </c>
      <c r="B67" s="114">
        <f>B64-B66</f>
        <v>0</v>
      </c>
      <c r="C67" s="114">
        <f>C64-C66</f>
        <v>0</v>
      </c>
      <c r="D67" s="114">
        <f>D64-D66</f>
        <v>0</v>
      </c>
    </row>
    <row r="68" spans="1:4" x14ac:dyDescent="0.2">
      <c r="A68" s="188" t="s">
        <v>531</v>
      </c>
      <c r="B68" s="114">
        <f>IF(B67&lt;0,"",B67)</f>
        <v>0</v>
      </c>
      <c r="C68" s="114">
        <f>IF(C67&lt;0,"",C67)</f>
        <v>0</v>
      </c>
      <c r="D68" s="114">
        <f>IF(D67&lt;0,"",D67)</f>
        <v>0</v>
      </c>
    </row>
    <row r="69" spans="1:4" x14ac:dyDescent="0.2">
      <c r="A69" s="188" t="s">
        <v>532</v>
      </c>
      <c r="B69" s="114" t="str">
        <f>IF(B67&lt;0,-B67,"")</f>
        <v/>
      </c>
      <c r="C69" s="114" t="str">
        <f>IF(C67&lt;0,-C67,"")</f>
        <v/>
      </c>
      <c r="D69" s="114" t="str">
        <f>IF(D67&lt;0,-D67,"")</f>
        <v/>
      </c>
    </row>
    <row r="70" spans="1:4" x14ac:dyDescent="0.2">
      <c r="A70" s="190" t="s">
        <v>533</v>
      </c>
      <c r="B70" s="112">
        <v>0</v>
      </c>
      <c r="C70" s="112">
        <v>0</v>
      </c>
      <c r="D70" s="112">
        <v>0</v>
      </c>
    </row>
    <row r="71" spans="1:4" x14ac:dyDescent="0.2">
      <c r="A71" s="190" t="s">
        <v>534</v>
      </c>
      <c r="B71" s="112">
        <v>0</v>
      </c>
      <c r="C71" s="112">
        <v>0</v>
      </c>
      <c r="D71" s="112">
        <v>0</v>
      </c>
    </row>
    <row r="72" spans="1:4" x14ac:dyDescent="0.2">
      <c r="A72" s="188" t="s">
        <v>535</v>
      </c>
      <c r="B72" s="114">
        <f>B70-B71</f>
        <v>0</v>
      </c>
      <c r="C72" s="114">
        <f>C70-C71</f>
        <v>0</v>
      </c>
      <c r="D72" s="114">
        <f>D70-D71</f>
        <v>0</v>
      </c>
    </row>
    <row r="73" spans="1:4" x14ac:dyDescent="0.2">
      <c r="A73" s="188" t="s">
        <v>531</v>
      </c>
      <c r="B73" s="114">
        <f>IF(B72&lt;0,"",B72)</f>
        <v>0</v>
      </c>
      <c r="C73" s="114">
        <f>IF(C72&lt;0,"",C72)</f>
        <v>0</v>
      </c>
      <c r="D73" s="114">
        <f>IF(D72&lt;0,"",D72)</f>
        <v>0</v>
      </c>
    </row>
    <row r="74" spans="1:4" x14ac:dyDescent="0.2">
      <c r="A74" s="188" t="s">
        <v>532</v>
      </c>
      <c r="B74" s="114" t="str">
        <f>IF(B72&lt;0,-B72,"")</f>
        <v/>
      </c>
      <c r="C74" s="114" t="str">
        <f>IF(C72&lt;0,-C72,"")</f>
        <v/>
      </c>
      <c r="D74" s="114" t="str">
        <f>IF(D72&lt;0,-D72,"")</f>
        <v/>
      </c>
    </row>
    <row r="75" spans="1:4" x14ac:dyDescent="0.2">
      <c r="A75" s="190" t="s">
        <v>536</v>
      </c>
      <c r="B75" s="112">
        <v>0</v>
      </c>
      <c r="C75" s="112">
        <v>0</v>
      </c>
      <c r="D75" s="112">
        <v>0</v>
      </c>
    </row>
    <row r="76" spans="1:4" x14ac:dyDescent="0.2">
      <c r="A76" s="190" t="s">
        <v>537</v>
      </c>
      <c r="B76" s="112">
        <v>0</v>
      </c>
      <c r="C76" s="112">
        <v>0</v>
      </c>
      <c r="D76" s="112">
        <v>0</v>
      </c>
    </row>
    <row r="77" spans="1:4" x14ac:dyDescent="0.2">
      <c r="A77" s="188" t="s">
        <v>538</v>
      </c>
      <c r="B77" s="114">
        <f>B75-B76</f>
        <v>0</v>
      </c>
      <c r="C77" s="114">
        <f>C75-C76</f>
        <v>0</v>
      </c>
      <c r="D77" s="114">
        <f>D75-D76</f>
        <v>0</v>
      </c>
    </row>
    <row r="78" spans="1:4" x14ac:dyDescent="0.2">
      <c r="A78" s="188" t="s">
        <v>539</v>
      </c>
      <c r="B78" s="114">
        <f>IF(B77&lt;0,"",B77)</f>
        <v>0</v>
      </c>
      <c r="C78" s="114">
        <f>IF(C77&lt;0,"",C77)</f>
        <v>0</v>
      </c>
      <c r="D78" s="114">
        <f>IF(D77&lt;0,"",D77)</f>
        <v>0</v>
      </c>
    </row>
    <row r="79" spans="1:4" x14ac:dyDescent="0.2">
      <c r="A79" s="188" t="s">
        <v>540</v>
      </c>
      <c r="B79" s="114" t="str">
        <f>IF(B77&lt;0,-B77,"")</f>
        <v/>
      </c>
      <c r="C79" s="114" t="str">
        <f>IF(C77&lt;0,-C77,"")</f>
        <v/>
      </c>
      <c r="D79" s="114" t="str">
        <f>IF(D77&lt;0,-D77,"")</f>
        <v/>
      </c>
    </row>
    <row r="80" spans="1:4" x14ac:dyDescent="0.2">
      <c r="A80" s="188" t="s">
        <v>541</v>
      </c>
      <c r="B80" s="114">
        <f>B64+B70+B75</f>
        <v>0</v>
      </c>
      <c r="C80" s="114">
        <f>C64+C70+C75</f>
        <v>0</v>
      </c>
      <c r="D80" s="114">
        <f>D64+D70+D75</f>
        <v>0</v>
      </c>
    </row>
    <row r="81" spans="1:5" x14ac:dyDescent="0.2">
      <c r="A81" s="188" t="s">
        <v>542</v>
      </c>
      <c r="B81" s="114">
        <f>B66+B71+B76</f>
        <v>0</v>
      </c>
      <c r="C81" s="114">
        <f t="shared" ref="C81:D81" si="7">C66+C71+C76</f>
        <v>0</v>
      </c>
      <c r="D81" s="114">
        <f t="shared" si="7"/>
        <v>0</v>
      </c>
    </row>
    <row r="82" spans="1:5" x14ac:dyDescent="0.2">
      <c r="A82" s="188" t="s">
        <v>543</v>
      </c>
      <c r="B82" s="114">
        <f>B80-B81</f>
        <v>0</v>
      </c>
      <c r="C82" s="114">
        <f>C80-C81</f>
        <v>0</v>
      </c>
      <c r="D82" s="114">
        <f>D80-D81</f>
        <v>0</v>
      </c>
    </row>
    <row r="83" spans="1:5" x14ac:dyDescent="0.2">
      <c r="A83" s="188" t="s">
        <v>544</v>
      </c>
      <c r="B83" s="114">
        <f>IF(B82&lt;0,"",B82)</f>
        <v>0</v>
      </c>
      <c r="C83" s="114">
        <f>IF(C82&lt;0,"",C82)</f>
        <v>0</v>
      </c>
      <c r="D83" s="114">
        <f>IF(D82&lt;0,"",D82)</f>
        <v>0</v>
      </c>
    </row>
    <row r="84" spans="1:5" x14ac:dyDescent="0.2">
      <c r="A84" s="188" t="s">
        <v>545</v>
      </c>
      <c r="B84" s="114" t="str">
        <f>IF(B82&lt;0,-B82,"")</f>
        <v/>
      </c>
      <c r="C84" s="114" t="str">
        <f>IF(C82&lt;0,-C82,"")</f>
        <v/>
      </c>
      <c r="D84" s="114" t="str">
        <f>IF(D82&lt;0,-D82,"")</f>
        <v/>
      </c>
    </row>
    <row r="86" spans="1:5" x14ac:dyDescent="0.2">
      <c r="A86" s="142" t="s">
        <v>333</v>
      </c>
      <c r="B86" s="142"/>
      <c r="C86" s="142"/>
      <c r="D86" s="142"/>
      <c r="E86" s="143"/>
    </row>
    <row r="87" spans="1:5" x14ac:dyDescent="0.2">
      <c r="A87" s="145"/>
      <c r="B87" s="145"/>
      <c r="C87" s="145"/>
      <c r="D87" s="145"/>
      <c r="E87" s="145"/>
    </row>
    <row r="88" spans="1:5" x14ac:dyDescent="0.2">
      <c r="A88" s="359" t="s">
        <v>334</v>
      </c>
      <c r="B88" s="359"/>
      <c r="C88" s="359"/>
      <c r="D88" s="359"/>
      <c r="E88" s="359"/>
    </row>
    <row r="89" spans="1:5" x14ac:dyDescent="0.2">
      <c r="A89" s="359" t="s">
        <v>546</v>
      </c>
      <c r="B89" s="359"/>
      <c r="C89" s="359"/>
      <c r="D89" s="359"/>
      <c r="E89" s="146"/>
    </row>
    <row r="90" spans="1:5" x14ac:dyDescent="0.2">
      <c r="A90" s="191"/>
      <c r="B90" s="192"/>
      <c r="C90" s="192"/>
      <c r="D90" s="192"/>
      <c r="E90" s="144"/>
    </row>
    <row r="91" spans="1:5" ht="54.75" customHeight="1" x14ac:dyDescent="0.2">
      <c r="A91" s="360" t="s">
        <v>547</v>
      </c>
      <c r="B91" s="360"/>
      <c r="C91" s="360"/>
      <c r="D91" s="360"/>
      <c r="E91" s="144"/>
    </row>
    <row r="92" spans="1:5" x14ac:dyDescent="0.2">
      <c r="A92" s="369" t="s">
        <v>337</v>
      </c>
      <c r="B92" s="369"/>
      <c r="C92" s="369"/>
      <c r="D92" s="369"/>
      <c r="E92" s="144"/>
    </row>
    <row r="93" spans="1:5" x14ac:dyDescent="0.2">
      <c r="A93" s="193" t="s">
        <v>338</v>
      </c>
      <c r="B93" s="193">
        <f>D34</f>
        <v>0</v>
      </c>
      <c r="C93" s="193"/>
      <c r="D93" s="193"/>
      <c r="E93" s="144"/>
    </row>
    <row r="94" spans="1:5" x14ac:dyDescent="0.2">
      <c r="A94" s="193" t="s">
        <v>339</v>
      </c>
      <c r="B94" s="193">
        <f>D37</f>
        <v>0</v>
      </c>
      <c r="C94" s="193"/>
      <c r="D94" s="193"/>
      <c r="E94" s="144"/>
    </row>
    <row r="95" spans="1:5" x14ac:dyDescent="0.2">
      <c r="A95" s="194" t="s">
        <v>340</v>
      </c>
      <c r="B95" s="195">
        <f>B93+B94</f>
        <v>0</v>
      </c>
      <c r="C95" s="194"/>
      <c r="D95" s="194"/>
      <c r="E95" s="144"/>
    </row>
    <row r="96" spans="1:5" x14ac:dyDescent="0.2">
      <c r="A96" s="371" t="s">
        <v>341</v>
      </c>
      <c r="B96" s="371"/>
      <c r="C96" s="371"/>
      <c r="D96" s="371"/>
      <c r="E96" s="144"/>
    </row>
    <row r="97" spans="1:5" x14ac:dyDescent="0.2">
      <c r="A97" s="372" t="s">
        <v>548</v>
      </c>
      <c r="B97" s="372"/>
      <c r="C97" s="372"/>
      <c r="D97" s="372"/>
      <c r="E97" s="144"/>
    </row>
    <row r="98" spans="1:5" x14ac:dyDescent="0.2">
      <c r="A98" s="193" t="s">
        <v>343</v>
      </c>
      <c r="B98" s="193">
        <f>D31</f>
        <v>0</v>
      </c>
      <c r="C98" s="193"/>
      <c r="D98" s="193"/>
      <c r="E98" s="144"/>
    </row>
    <row r="99" spans="1:5" hidden="1" x14ac:dyDescent="0.2">
      <c r="A99" s="193" t="s">
        <v>344</v>
      </c>
      <c r="B99" s="193"/>
      <c r="C99" s="193"/>
      <c r="D99" s="193"/>
      <c r="E99" s="144"/>
    </row>
    <row r="100" spans="1:5" x14ac:dyDescent="0.2">
      <c r="A100" s="196" t="s">
        <v>345</v>
      </c>
      <c r="B100" s="193">
        <f>D32</f>
        <v>0</v>
      </c>
      <c r="C100" s="196"/>
      <c r="D100" s="196"/>
      <c r="E100" s="144"/>
    </row>
    <row r="101" spans="1:5" x14ac:dyDescent="0.2">
      <c r="A101" s="196" t="s">
        <v>346</v>
      </c>
      <c r="B101" s="193">
        <f>D33</f>
        <v>0</v>
      </c>
      <c r="C101" s="196"/>
      <c r="D101" s="196"/>
      <c r="E101" s="144"/>
    </row>
    <row r="102" spans="1:5" x14ac:dyDescent="0.2">
      <c r="A102" s="197" t="s">
        <v>347</v>
      </c>
      <c r="B102" s="195">
        <f>B95+SUM(B99:B101)</f>
        <v>0</v>
      </c>
      <c r="C102" s="197"/>
      <c r="D102" s="197"/>
      <c r="E102" s="144"/>
    </row>
    <row r="103" spans="1:5" x14ac:dyDescent="0.2">
      <c r="A103" s="373" t="s">
        <v>348</v>
      </c>
      <c r="B103" s="373"/>
      <c r="C103" s="373"/>
      <c r="D103" s="373"/>
      <c r="E103" s="144"/>
    </row>
    <row r="104" spans="1:5" x14ac:dyDescent="0.2">
      <c r="A104" s="198" t="s">
        <v>349</v>
      </c>
      <c r="B104" s="374" t="str">
        <f>CONCATENATE("Solicitantul ",IF(B95&gt;=0,"nu ",IF(B102&gt;=0,"nu ", IF(ABS(B102)&gt;B98/2,"","nu "))),"se încadrează în categoria întreprinderilor în dificultate")</f>
        <v>Solicitantul nu se încadrează în categoria întreprinderilor în dificultate</v>
      </c>
      <c r="C104" s="374"/>
      <c r="D104" s="374"/>
      <c r="E104" s="144"/>
    </row>
    <row r="105" spans="1:5" x14ac:dyDescent="0.2">
      <c r="A105" s="199"/>
      <c r="B105" s="199"/>
      <c r="C105" s="199"/>
      <c r="D105" s="199"/>
      <c r="E105" s="144"/>
    </row>
    <row r="106" spans="1:5" ht="33" customHeight="1" x14ac:dyDescent="0.2">
      <c r="A106" s="360" t="s">
        <v>350</v>
      </c>
      <c r="B106" s="360"/>
      <c r="C106" s="360"/>
      <c r="D106" s="360"/>
      <c r="E106" s="144"/>
    </row>
    <row r="107" spans="1:5" ht="33.75" customHeight="1" x14ac:dyDescent="0.2">
      <c r="A107" s="361" t="s">
        <v>351</v>
      </c>
      <c r="B107" s="361"/>
      <c r="C107" s="361"/>
      <c r="D107" s="361"/>
      <c r="E107" s="144"/>
    </row>
    <row r="108" spans="1:5" s="144" customFormat="1" ht="30.75" customHeight="1" x14ac:dyDescent="0.2">
      <c r="A108" s="361" t="s">
        <v>352</v>
      </c>
      <c r="B108" s="361"/>
      <c r="C108" s="361"/>
      <c r="D108" s="361"/>
    </row>
    <row r="109" spans="1:5" s="144" customFormat="1" ht="30" customHeight="1" x14ac:dyDescent="0.2">
      <c r="A109" s="361" t="s">
        <v>490</v>
      </c>
      <c r="B109" s="361"/>
      <c r="C109" s="361"/>
      <c r="D109" s="361"/>
    </row>
    <row r="110" spans="1:5" s="144" customFormat="1" x14ac:dyDescent="0.2">
      <c r="A110" s="147" t="s">
        <v>354</v>
      </c>
      <c r="B110" s="148"/>
      <c r="C110" s="148"/>
      <c r="D110" s="148"/>
    </row>
    <row r="111" spans="1:5" s="144" customFormat="1" x14ac:dyDescent="0.2">
      <c r="A111" s="147" t="s">
        <v>355</v>
      </c>
      <c r="B111" s="148"/>
      <c r="C111" s="148"/>
      <c r="D111" s="148"/>
    </row>
    <row r="112" spans="1:5" s="144" customFormat="1" ht="20.25" customHeight="1" x14ac:dyDescent="0.2">
      <c r="A112" s="362" t="s">
        <v>491</v>
      </c>
      <c r="B112" s="362"/>
      <c r="C112" s="362"/>
      <c r="D112" s="362"/>
    </row>
    <row r="113" spans="1:4" s="144" customFormat="1" ht="22.5" customHeight="1" x14ac:dyDescent="0.2">
      <c r="A113" s="362" t="s">
        <v>492</v>
      </c>
      <c r="B113" s="362"/>
      <c r="C113" s="362"/>
      <c r="D113" s="362"/>
    </row>
    <row r="114" spans="1:4" s="144" customFormat="1" x14ac:dyDescent="0.2">
      <c r="A114" s="147" t="s">
        <v>358</v>
      </c>
      <c r="B114" s="148"/>
      <c r="C114" s="148"/>
      <c r="D114" s="148"/>
    </row>
    <row r="115" spans="1:4" s="144" customFormat="1" x14ac:dyDescent="0.2">
      <c r="A115" s="147" t="s">
        <v>359</v>
      </c>
      <c r="B115" s="148"/>
      <c r="C115" s="148"/>
      <c r="D115" s="148"/>
    </row>
    <row r="116" spans="1:4" s="144" customFormat="1" ht="32.25" customHeight="1" x14ac:dyDescent="0.2">
      <c r="A116" s="358" t="s">
        <v>360</v>
      </c>
      <c r="B116" s="358"/>
      <c r="C116" s="358"/>
      <c r="D116" s="358"/>
    </row>
    <row r="117" spans="1:4" s="144" customFormat="1" ht="27.75" customHeight="1" x14ac:dyDescent="0.2">
      <c r="A117" s="358" t="s">
        <v>493</v>
      </c>
      <c r="B117" s="358"/>
      <c r="C117" s="358"/>
      <c r="D117" s="358"/>
    </row>
    <row r="118" spans="1:4" s="144" customFormat="1" x14ac:dyDescent="0.2">
      <c r="A118" s="147"/>
      <c r="B118" s="148"/>
      <c r="C118" s="148"/>
      <c r="D118" s="148"/>
    </row>
    <row r="119" spans="1:4" s="144" customFormat="1" ht="21.75" customHeight="1" thickBot="1" x14ac:dyDescent="0.25">
      <c r="A119" s="358" t="s">
        <v>362</v>
      </c>
      <c r="B119" s="358"/>
      <c r="C119" s="358"/>
      <c r="D119" s="358"/>
    </row>
    <row r="120" spans="1:4" s="144" customFormat="1" ht="13.5" thickBot="1" x14ac:dyDescent="0.25">
      <c r="A120" s="149"/>
      <c r="B120" s="200" t="s">
        <v>202</v>
      </c>
      <c r="C120" s="201" t="s">
        <v>201</v>
      </c>
      <c r="D120" s="151"/>
    </row>
    <row r="121" spans="1:4" s="144" customFormat="1" ht="30" customHeight="1" thickBot="1" x14ac:dyDescent="0.25">
      <c r="A121" s="202" t="s">
        <v>363</v>
      </c>
      <c r="B121" s="153">
        <f>C20</f>
        <v>0</v>
      </c>
      <c r="C121" s="153">
        <f>D20</f>
        <v>0</v>
      </c>
      <c r="D121" s="154">
        <v>1</v>
      </c>
    </row>
    <row r="122" spans="1:4" s="144" customFormat="1" ht="26.25" thickBot="1" x14ac:dyDescent="0.25">
      <c r="A122" s="202" t="s">
        <v>364</v>
      </c>
      <c r="B122" s="153">
        <f>C24</f>
        <v>0</v>
      </c>
      <c r="C122" s="153">
        <f>D24</f>
        <v>0</v>
      </c>
      <c r="D122" s="154">
        <v>2</v>
      </c>
    </row>
    <row r="123" spans="1:4" s="144" customFormat="1" ht="13.5" thickBot="1" x14ac:dyDescent="0.25">
      <c r="A123" s="202" t="s">
        <v>365</v>
      </c>
      <c r="B123" s="153">
        <f>B121+B122</f>
        <v>0</v>
      </c>
      <c r="C123" s="153">
        <f>C121+C122</f>
        <v>0</v>
      </c>
      <c r="D123" s="154">
        <v>3</v>
      </c>
    </row>
    <row r="124" spans="1:4" s="144" customFormat="1" ht="13.5" thickBot="1" x14ac:dyDescent="0.25">
      <c r="A124" s="202" t="s">
        <v>366</v>
      </c>
      <c r="B124" s="153">
        <f>C43</f>
        <v>0</v>
      </c>
      <c r="C124" s="153">
        <f>D43</f>
        <v>0</v>
      </c>
      <c r="D124" s="154">
        <v>4</v>
      </c>
    </row>
    <row r="125" spans="1:4" s="144" customFormat="1" x14ac:dyDescent="0.2">
      <c r="A125" s="155" t="s">
        <v>367</v>
      </c>
      <c r="B125" s="364" t="e">
        <f>B123/B124</f>
        <v>#DIV/0!</v>
      </c>
      <c r="C125" s="364" t="e">
        <f>C123/C124</f>
        <v>#DIV/0!</v>
      </c>
      <c r="D125" s="366" t="s">
        <v>368</v>
      </c>
    </row>
    <row r="126" spans="1:4" s="144" customFormat="1" ht="15" thickBot="1" x14ac:dyDescent="0.25">
      <c r="A126" s="152" t="s">
        <v>494</v>
      </c>
      <c r="B126" s="365"/>
      <c r="C126" s="365"/>
      <c r="D126" s="367"/>
    </row>
    <row r="127" spans="1:4" s="144" customFormat="1" ht="13.5" thickBot="1" x14ac:dyDescent="0.25">
      <c r="A127" s="156" t="s">
        <v>370</v>
      </c>
      <c r="B127" s="95" t="s">
        <v>372</v>
      </c>
      <c r="C127" s="95" t="s">
        <v>372</v>
      </c>
      <c r="D127" s="368"/>
    </row>
    <row r="128" spans="1:4" s="144" customFormat="1" ht="15" thickBot="1" x14ac:dyDescent="0.25">
      <c r="A128" s="152" t="s">
        <v>495</v>
      </c>
      <c r="B128" s="157">
        <f>C82</f>
        <v>0</v>
      </c>
      <c r="C128" s="157">
        <f>D82</f>
        <v>0</v>
      </c>
      <c r="D128" s="154">
        <v>5</v>
      </c>
    </row>
    <row r="129" spans="1:4" s="144" customFormat="1" ht="13.5" thickBot="1" x14ac:dyDescent="0.25">
      <c r="A129" s="152" t="s">
        <v>374</v>
      </c>
      <c r="B129" s="158">
        <v>0</v>
      </c>
      <c r="C129" s="158">
        <v>0</v>
      </c>
      <c r="D129" s="154">
        <v>6</v>
      </c>
    </row>
    <row r="130" spans="1:4" s="144" customFormat="1" ht="13.5" thickBot="1" x14ac:dyDescent="0.25">
      <c r="A130" s="152" t="s">
        <v>375</v>
      </c>
      <c r="B130" s="158">
        <v>0</v>
      </c>
      <c r="C130" s="158">
        <v>0</v>
      </c>
      <c r="D130" s="154">
        <v>7</v>
      </c>
    </row>
    <row r="131" spans="1:4" s="144" customFormat="1" ht="13.5" thickBot="1" x14ac:dyDescent="0.25">
      <c r="A131" s="152" t="s">
        <v>376</v>
      </c>
      <c r="B131" s="158">
        <v>0</v>
      </c>
      <c r="C131" s="158">
        <v>0</v>
      </c>
      <c r="D131" s="154">
        <v>8</v>
      </c>
    </row>
    <row r="132" spans="1:4" s="144" customFormat="1" ht="36.75" customHeight="1" thickBot="1" x14ac:dyDescent="0.25">
      <c r="A132" s="159" t="s">
        <v>496</v>
      </c>
      <c r="B132" s="157">
        <f>B128+B129+B130+B131</f>
        <v>0</v>
      </c>
      <c r="C132" s="157">
        <f>C128+C129+C130+C131</f>
        <v>0</v>
      </c>
      <c r="D132" s="154">
        <v>9</v>
      </c>
    </row>
    <row r="133" spans="1:4" s="144" customFormat="1" ht="22.5" customHeight="1" x14ac:dyDescent="0.2">
      <c r="A133" s="203" t="s">
        <v>378</v>
      </c>
      <c r="B133" s="364" t="e">
        <f>B132/B130</f>
        <v>#DIV/0!</v>
      </c>
      <c r="C133" s="364" t="e">
        <f>C132/C130</f>
        <v>#DIV/0!</v>
      </c>
      <c r="D133" s="366" t="s">
        <v>379</v>
      </c>
    </row>
    <row r="134" spans="1:4" s="144" customFormat="1" ht="28.5" customHeight="1" thickBot="1" x14ac:dyDescent="0.25">
      <c r="A134" s="151" t="s">
        <v>497</v>
      </c>
      <c r="B134" s="365"/>
      <c r="C134" s="365"/>
      <c r="D134" s="367"/>
    </row>
    <row r="135" spans="1:4" s="144" customFormat="1" ht="22.5" customHeight="1" thickBot="1" x14ac:dyDescent="0.25">
      <c r="A135" s="152" t="s">
        <v>355</v>
      </c>
      <c r="B135" s="95" t="s">
        <v>372</v>
      </c>
      <c r="C135" s="95" t="s">
        <v>372</v>
      </c>
      <c r="D135" s="368"/>
    </row>
    <row r="136" spans="1:4" s="144" customFormat="1" ht="34.5" customHeight="1" x14ac:dyDescent="0.2">
      <c r="A136" s="363" t="s">
        <v>382</v>
      </c>
      <c r="B136" s="363"/>
      <c r="C136" s="363"/>
      <c r="D136" s="363"/>
    </row>
  </sheetData>
  <sheetProtection algorithmName="SHA-512" hashValue="rAMOR7CYQ76Opou4Irnqi6cCh0W0pmJ6c+sm/1XIFNSJOdUO6wVLQnQVI5GYE/8Xcb0+qXwbKxSLmUCn+eBb+w==" saltValue="FtIA5Nbj9xfrdrZQJB9qNA==" spinCount="100000" sheet="1" objects="1" scenarios="1" formatColumns="0" formatRows="0"/>
  <mergeCells count="33">
    <mergeCell ref="A136:D136"/>
    <mergeCell ref="A119:D119"/>
    <mergeCell ref="B125:B126"/>
    <mergeCell ref="C125:C126"/>
    <mergeCell ref="D125:D127"/>
    <mergeCell ref="B133:B134"/>
    <mergeCell ref="C133:C134"/>
    <mergeCell ref="D133:D135"/>
    <mergeCell ref="A117:D117"/>
    <mergeCell ref="A96:D96"/>
    <mergeCell ref="A97:D97"/>
    <mergeCell ref="A103:D103"/>
    <mergeCell ref="B104:D104"/>
    <mergeCell ref="A106:D106"/>
    <mergeCell ref="A107:D107"/>
    <mergeCell ref="A108:D108"/>
    <mergeCell ref="A109:D109"/>
    <mergeCell ref="A112:D112"/>
    <mergeCell ref="A113:D113"/>
    <mergeCell ref="A116:D116"/>
    <mergeCell ref="A1:D1"/>
    <mergeCell ref="A92:D92"/>
    <mergeCell ref="A2:D2"/>
    <mergeCell ref="A3:D3"/>
    <mergeCell ref="A5:D5"/>
    <mergeCell ref="A8:D8"/>
    <mergeCell ref="A13:D13"/>
    <mergeCell ref="A29:D29"/>
    <mergeCell ref="A56:D56"/>
    <mergeCell ref="A59:D59"/>
    <mergeCell ref="A88:E88"/>
    <mergeCell ref="A89:D89"/>
    <mergeCell ref="A91:D91"/>
  </mergeCells>
  <conditionalFormatting sqref="B51:D51">
    <cfRule type="containsText" dxfId="0" priority="1" operator="containsText" text="nu">
      <formula>NOT(ISERROR(SEARCH("nu",B51)))</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3</vt:i4>
      </vt:variant>
    </vt:vector>
  </HeadingPairs>
  <TitlesOfParts>
    <vt:vector size="11" baseType="lpstr">
      <vt:lpstr>1-Buget</vt:lpstr>
      <vt:lpstr>1-Buget A- ETAPA 1</vt:lpstr>
      <vt:lpstr>1-Buget B ETAPA 2</vt:lpstr>
      <vt:lpstr>2- Proiectii-fin -Inv</vt:lpstr>
      <vt:lpstr>3- Imobilizări</vt:lpstr>
      <vt:lpstr>4- Situații financiare A</vt:lpstr>
      <vt:lpstr>4- Situațiile financiare B-UAT</vt:lpstr>
      <vt:lpstr>4- Situațiile financiare C- ONG</vt:lpstr>
      <vt:lpstr>'1-Buget'!Print_Area</vt:lpstr>
      <vt:lpstr>'1-Buget A- ETAPA 1'!Print_Area</vt:lpstr>
      <vt:lpstr>'1-Buget B ETAPA 2'!Print_Area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Laura</dc:creator>
  <cp:lastModifiedBy>Alina Bourosu</cp:lastModifiedBy>
  <cp:lastPrinted>2019-05-27T07:29:51Z</cp:lastPrinted>
  <dcterms:created xsi:type="dcterms:W3CDTF">2015-08-05T10:46:20Z</dcterms:created>
  <dcterms:modified xsi:type="dcterms:W3CDTF">2020-01-23T14:01:10Z</dcterms:modified>
</cp:coreProperties>
</file>